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15" windowWidth="15450" windowHeight="10920" tabRatio="794" firstSheet="3" activeTab="5"/>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таб.3'!$D$1:$D$569</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таб.3'!$3:$6</definedName>
    <definedName name="_xlnm.Print_Area" localSheetId="2">'Выполнение работ'!$A$1:$Q$81</definedName>
    <definedName name="_xlnm.Print_Area" localSheetId="4">'Показатели таб.4'!$A$1:$AQ$49</definedName>
    <definedName name="_xlnm.Print_Area" localSheetId="5">'пояснения таб. 5'!$A$1:$C$30</definedName>
    <definedName name="_xlnm.Print_Area" localSheetId="3">'Финансирование таб.3'!$A$1:$AR$544</definedName>
  </definedNames>
  <calcPr calcId="145621"/>
</workbook>
</file>

<file path=xl/calcChain.xml><?xml version="1.0" encoding="utf-8"?>
<calcChain xmlns="http://schemas.openxmlformats.org/spreadsheetml/2006/main">
  <c r="AE40" i="5" l="1"/>
  <c r="AE35" i="5"/>
  <c r="AE21" i="5"/>
  <c r="AE18" i="5"/>
  <c r="AE17" i="5"/>
  <c r="AE16" i="5"/>
  <c r="AE15" i="5"/>
  <c r="AE14" i="5"/>
  <c r="AE13" i="5"/>
  <c r="AE12" i="5"/>
  <c r="AE11" i="5"/>
  <c r="AR375" i="13"/>
  <c r="AR372" i="13"/>
  <c r="AD375" i="13"/>
  <c r="AD372" i="13"/>
  <c r="AH368" i="13"/>
  <c r="AH364" i="13"/>
  <c r="AH360" i="13"/>
  <c r="AH356" i="13"/>
  <c r="AH352" i="13"/>
  <c r="AH348" i="13"/>
  <c r="AH344" i="13"/>
  <c r="AH340" i="13"/>
  <c r="AB336" i="13"/>
  <c r="AB332" i="13"/>
  <c r="AB328" i="13"/>
  <c r="AB324" i="13"/>
  <c r="AE320" i="13"/>
  <c r="AE317" i="13"/>
  <c r="AE313" i="13"/>
  <c r="AE310" i="13"/>
  <c r="AH306" i="13"/>
  <c r="AH303" i="13"/>
  <c r="AH299" i="13"/>
  <c r="AH296" i="13"/>
  <c r="AE292" i="13"/>
  <c r="AE289" i="13"/>
  <c r="Y285" i="13"/>
  <c r="Y282" i="13"/>
  <c r="Y278" i="13"/>
  <c r="Y275" i="13"/>
  <c r="Y271" i="13"/>
  <c r="Y268" i="13"/>
  <c r="Y264" i="13"/>
  <c r="Y261" i="13"/>
  <c r="Y257" i="13"/>
  <c r="Y254" i="13"/>
  <c r="Y250" i="13"/>
  <c r="Y247" i="13"/>
  <c r="Y243" i="13"/>
  <c r="Y240" i="13"/>
  <c r="Y179" i="13"/>
  <c r="Y176" i="13"/>
  <c r="AC179" i="13"/>
  <c r="AP39" i="13"/>
  <c r="AO39" i="13"/>
  <c r="AD39" i="13"/>
  <c r="AC39" i="13"/>
  <c r="AB40" i="5" l="1"/>
  <c r="AB35" i="5"/>
  <c r="AB21" i="5"/>
  <c r="AB18" i="5"/>
  <c r="AB17" i="5"/>
  <c r="AB16" i="5"/>
  <c r="AB15" i="5"/>
  <c r="AB13" i="5"/>
  <c r="AB14" i="5"/>
  <c r="AB12" i="5"/>
  <c r="AB11" i="5"/>
  <c r="W490" i="13"/>
  <c r="AP179" i="13"/>
  <c r="AO179" i="13"/>
  <c r="AM179" i="13"/>
  <c r="AL179" i="13"/>
  <c r="AJ179" i="13"/>
  <c r="AI179" i="13"/>
  <c r="AG179" i="13"/>
  <c r="AF179" i="13"/>
  <c r="AA179" i="13"/>
  <c r="Z179" i="13"/>
  <c r="X179" i="13"/>
  <c r="W179" i="13"/>
  <c r="R179" i="13"/>
  <c r="Q179" i="13"/>
  <c r="O179" i="13"/>
  <c r="N179" i="13"/>
  <c r="L179" i="13"/>
  <c r="K179" i="13"/>
  <c r="I179" i="13"/>
  <c r="H179" i="13"/>
  <c r="H176" i="13" s="1"/>
  <c r="AG176" i="13"/>
  <c r="AP364" i="13"/>
  <c r="AO364" i="13"/>
  <c r="AM364" i="13"/>
  <c r="AL364" i="13"/>
  <c r="AJ364" i="13"/>
  <c r="AI364" i="13"/>
  <c r="AG364" i="13"/>
  <c r="AF364" i="13"/>
  <c r="AD364" i="13"/>
  <c r="AC364" i="13"/>
  <c r="AA364" i="13"/>
  <c r="Z364" i="13"/>
  <c r="X364" i="13"/>
  <c r="W364" i="13"/>
  <c r="U364" i="13"/>
  <c r="T364" i="13"/>
  <c r="R364" i="13"/>
  <c r="Q364" i="13"/>
  <c r="O364" i="13"/>
  <c r="N364" i="13"/>
  <c r="L364" i="13"/>
  <c r="K364" i="13"/>
  <c r="I364" i="13"/>
  <c r="H364" i="13"/>
  <c r="AP356" i="13"/>
  <c r="AO356" i="13"/>
  <c r="AM356" i="13"/>
  <c r="AL356" i="13"/>
  <c r="AJ356" i="13"/>
  <c r="AI356" i="13"/>
  <c r="AG356" i="13"/>
  <c r="AF356" i="13"/>
  <c r="AD356" i="13"/>
  <c r="AC356" i="13"/>
  <c r="AA356" i="13"/>
  <c r="Z356" i="13"/>
  <c r="X356" i="13"/>
  <c r="W356" i="13"/>
  <c r="U356" i="13"/>
  <c r="T356" i="13"/>
  <c r="R356" i="13"/>
  <c r="Q356" i="13"/>
  <c r="O356" i="13"/>
  <c r="N356" i="13"/>
  <c r="L356" i="13"/>
  <c r="K356" i="13"/>
  <c r="I356" i="13"/>
  <c r="H356" i="13"/>
  <c r="AP348" i="13"/>
  <c r="AO348" i="13"/>
  <c r="AM348" i="13"/>
  <c r="AL348" i="13"/>
  <c r="AJ348" i="13"/>
  <c r="AI348" i="13"/>
  <c r="AG348" i="13"/>
  <c r="AF348" i="13"/>
  <c r="AD348" i="13"/>
  <c r="AC348" i="13"/>
  <c r="AA348" i="13"/>
  <c r="Z348" i="13"/>
  <c r="X348" i="13"/>
  <c r="W348" i="13"/>
  <c r="U348" i="13"/>
  <c r="T348" i="13"/>
  <c r="R348" i="13"/>
  <c r="Q348" i="13"/>
  <c r="O348" i="13"/>
  <c r="N348" i="13"/>
  <c r="L348" i="13"/>
  <c r="K348" i="13"/>
  <c r="I348" i="13"/>
  <c r="H348" i="13"/>
  <c r="F370" i="13"/>
  <c r="E370" i="13"/>
  <c r="F369" i="13"/>
  <c r="E369" i="13"/>
  <c r="F368" i="13"/>
  <c r="E368" i="13"/>
  <c r="E364" i="13" s="1"/>
  <c r="F366" i="13"/>
  <c r="E366" i="13"/>
  <c r="F365" i="13"/>
  <c r="E365" i="13"/>
  <c r="F364" i="13"/>
  <c r="F362" i="13"/>
  <c r="E362" i="13"/>
  <c r="F361" i="13"/>
  <c r="E361" i="13"/>
  <c r="F360" i="13"/>
  <c r="E360" i="13"/>
  <c r="E356" i="13" s="1"/>
  <c r="F358" i="13"/>
  <c r="E358" i="13"/>
  <c r="F357" i="13"/>
  <c r="E357" i="13"/>
  <c r="F356" i="13"/>
  <c r="F354" i="13"/>
  <c r="E354" i="13"/>
  <c r="F353" i="13"/>
  <c r="E353" i="13"/>
  <c r="F352" i="13"/>
  <c r="F348" i="13" s="1"/>
  <c r="E352" i="13"/>
  <c r="E348" i="13" s="1"/>
  <c r="F350" i="13"/>
  <c r="E350" i="13"/>
  <c r="F349" i="13"/>
  <c r="E349" i="13"/>
  <c r="I340" i="13"/>
  <c r="J340" i="13"/>
  <c r="K340" i="13"/>
  <c r="L340" i="13"/>
  <c r="M340" i="13"/>
  <c r="N340" i="13"/>
  <c r="O340" i="13"/>
  <c r="P340" i="13"/>
  <c r="Q340" i="13"/>
  <c r="R340" i="13"/>
  <c r="S340" i="13"/>
  <c r="T340" i="13"/>
  <c r="U340" i="13"/>
  <c r="V340" i="13"/>
  <c r="W340" i="13"/>
  <c r="X340" i="13"/>
  <c r="Y340" i="13"/>
  <c r="Z340" i="13"/>
  <c r="AA340" i="13"/>
  <c r="AB340" i="13"/>
  <c r="AC340" i="13"/>
  <c r="AD340" i="13"/>
  <c r="AE340" i="13"/>
  <c r="AF340" i="13"/>
  <c r="AG340" i="13"/>
  <c r="AI340" i="13"/>
  <c r="AJ340" i="13"/>
  <c r="AK340" i="13"/>
  <c r="AL340" i="13"/>
  <c r="AM340" i="13"/>
  <c r="AN340" i="13"/>
  <c r="AO340" i="13"/>
  <c r="AP340" i="13"/>
  <c r="AQ340" i="13"/>
  <c r="H340" i="13"/>
  <c r="Z332" i="13"/>
  <c r="F346" i="13"/>
  <c r="E346" i="13"/>
  <c r="F345" i="13"/>
  <c r="E345" i="13"/>
  <c r="F344" i="13"/>
  <c r="E344" i="13"/>
  <c r="E340" i="13" s="1"/>
  <c r="F342" i="13"/>
  <c r="E342" i="13"/>
  <c r="F341" i="13"/>
  <c r="E341" i="13"/>
  <c r="F340" i="13"/>
  <c r="E372" i="13"/>
  <c r="F372" i="13"/>
  <c r="AK179" i="13" l="1"/>
  <c r="AB179" i="13"/>
  <c r="AA73" i="13"/>
  <c r="Z73" i="13"/>
  <c r="Y40" i="5"/>
  <c r="Y21" i="5"/>
  <c r="V40" i="5"/>
  <c r="V21" i="5"/>
  <c r="V18" i="5"/>
  <c r="V17" i="5"/>
  <c r="V16" i="5"/>
  <c r="V15" i="5"/>
  <c r="V13" i="5"/>
  <c r="V12" i="5"/>
  <c r="V11" i="5"/>
  <c r="Y18" i="5" l="1"/>
  <c r="Y17" i="5"/>
  <c r="Y16" i="5"/>
  <c r="Y15" i="5"/>
  <c r="Y13" i="5"/>
  <c r="Y12" i="5"/>
  <c r="Y11" i="5"/>
  <c r="U517" i="13"/>
  <c r="X532" i="13"/>
  <c r="X529" i="13" s="1"/>
  <c r="W532" i="13"/>
  <c r="E532" i="13" s="1"/>
  <c r="E529" i="13" s="1"/>
  <c r="F535" i="13"/>
  <c r="E535" i="13"/>
  <c r="F534" i="13"/>
  <c r="E534" i="13"/>
  <c r="F533" i="13"/>
  <c r="E533" i="13"/>
  <c r="L532" i="13"/>
  <c r="AO531" i="13"/>
  <c r="AL531" i="13"/>
  <c r="AI531" i="13"/>
  <c r="AF531" i="13"/>
  <c r="AC531" i="13"/>
  <c r="Z531" i="13"/>
  <c r="W531" i="13"/>
  <c r="T531" i="13"/>
  <c r="Q531" i="13"/>
  <c r="N531" i="13"/>
  <c r="L531" i="13"/>
  <c r="K531" i="13"/>
  <c r="K529" i="13" s="1"/>
  <c r="F531" i="13"/>
  <c r="E531" i="13"/>
  <c r="F530" i="13"/>
  <c r="E530" i="13"/>
  <c r="Q529" i="13"/>
  <c r="L529" i="13"/>
  <c r="AC511" i="13"/>
  <c r="Z511" i="13"/>
  <c r="W511" i="13"/>
  <c r="G254" i="13"/>
  <c r="G247" i="13"/>
  <c r="G240" i="13"/>
  <c r="W529" i="13" l="1"/>
  <c r="F532" i="13"/>
  <c r="F529" i="13" s="1"/>
  <c r="Z106" i="13"/>
  <c r="T72" i="13"/>
  <c r="Z497" i="13"/>
  <c r="W73" i="13"/>
  <c r="W497" i="13" s="1"/>
  <c r="F257" i="13"/>
  <c r="E257" i="13"/>
  <c r="AP339" i="13"/>
  <c r="AO339" i="13"/>
  <c r="AM339" i="13"/>
  <c r="AL339" i="13"/>
  <c r="AJ339" i="13"/>
  <c r="AI339" i="13"/>
  <c r="AG339" i="13"/>
  <c r="AF339" i="13"/>
  <c r="AD339" i="13"/>
  <c r="AC339" i="13"/>
  <c r="AA339" i="13"/>
  <c r="Z339" i="13"/>
  <c r="X339" i="13"/>
  <c r="X332" i="13" s="1"/>
  <c r="W339" i="13"/>
  <c r="U339" i="13"/>
  <c r="T339" i="13"/>
  <c r="R339" i="13"/>
  <c r="Q339" i="13"/>
  <c r="O339" i="13"/>
  <c r="N339" i="13"/>
  <c r="L339" i="13"/>
  <c r="K339" i="13"/>
  <c r="AP338" i="13"/>
  <c r="AO338" i="13"/>
  <c r="AM338" i="13"/>
  <c r="AL338" i="13"/>
  <c r="AJ338" i="13"/>
  <c r="AI338" i="13"/>
  <c r="AG338" i="13"/>
  <c r="AF338" i="13"/>
  <c r="AD338" i="13"/>
  <c r="AC338" i="13"/>
  <c r="AA338" i="13"/>
  <c r="Z338" i="13"/>
  <c r="X338" i="13"/>
  <c r="W338" i="13"/>
  <c r="U338" i="13"/>
  <c r="T338" i="13"/>
  <c r="R338" i="13"/>
  <c r="Q338" i="13"/>
  <c r="O338" i="13"/>
  <c r="N338" i="13"/>
  <c r="L338" i="13"/>
  <c r="K338" i="13"/>
  <c r="F337" i="13"/>
  <c r="E337" i="13"/>
  <c r="F336" i="13"/>
  <c r="F332" i="13" s="1"/>
  <c r="E336" i="13"/>
  <c r="E332" i="13" s="1"/>
  <c r="F334" i="13"/>
  <c r="E334" i="13"/>
  <c r="F333" i="13"/>
  <c r="E333" i="13"/>
  <c r="AA332" i="13"/>
  <c r="W332" i="13"/>
  <c r="U332" i="13"/>
  <c r="T332" i="13"/>
  <c r="R332" i="13"/>
  <c r="Q332" i="13"/>
  <c r="O332" i="13"/>
  <c r="N332" i="13"/>
  <c r="L332" i="13"/>
  <c r="K332" i="13"/>
  <c r="AP331" i="13"/>
  <c r="AO331" i="13"/>
  <c r="AM331" i="13"/>
  <c r="AL331" i="13"/>
  <c r="AJ331" i="13"/>
  <c r="AI331" i="13"/>
  <c r="AG331" i="13"/>
  <c r="AF331" i="13"/>
  <c r="AD331" i="13"/>
  <c r="AC331" i="13"/>
  <c r="AA331" i="13"/>
  <c r="Z331" i="13"/>
  <c r="X331" i="13"/>
  <c r="W331" i="13"/>
  <c r="U331" i="13"/>
  <c r="T331" i="13"/>
  <c r="R331" i="13"/>
  <c r="Q331" i="13"/>
  <c r="O331" i="13"/>
  <c r="N331" i="13"/>
  <c r="L331" i="13"/>
  <c r="K331" i="13"/>
  <c r="AP330" i="13"/>
  <c r="AO330" i="13"/>
  <c r="AM330" i="13"/>
  <c r="AL330" i="13"/>
  <c r="AJ330" i="13"/>
  <c r="AI330" i="13"/>
  <c r="AG330" i="13"/>
  <c r="AF330" i="13"/>
  <c r="AD330" i="13"/>
  <c r="AC330" i="13"/>
  <c r="AA330" i="13"/>
  <c r="Z330" i="13"/>
  <c r="X330" i="13"/>
  <c r="W330" i="13"/>
  <c r="U330" i="13"/>
  <c r="T330" i="13"/>
  <c r="R330" i="13"/>
  <c r="Q330" i="13"/>
  <c r="O330" i="13"/>
  <c r="N330" i="13"/>
  <c r="L330" i="13"/>
  <c r="K330" i="13"/>
  <c r="F329" i="13"/>
  <c r="E329" i="13"/>
  <c r="F328" i="13"/>
  <c r="F324" i="13" s="1"/>
  <c r="E328" i="13"/>
  <c r="E324" i="13" s="1"/>
  <c r="F326" i="13"/>
  <c r="E326" i="13"/>
  <c r="F325" i="13"/>
  <c r="E325" i="13"/>
  <c r="AA324" i="13"/>
  <c r="Z324" i="13"/>
  <c r="X324" i="13"/>
  <c r="W324" i="13"/>
  <c r="U324" i="13"/>
  <c r="T324" i="13"/>
  <c r="R324" i="13"/>
  <c r="Q324" i="13"/>
  <c r="O324" i="13"/>
  <c r="N324" i="13"/>
  <c r="L324" i="13"/>
  <c r="K324" i="13"/>
  <c r="Q372" i="13"/>
  <c r="H373" i="13"/>
  <c r="I373" i="13"/>
  <c r="K373" i="13"/>
  <c r="L373" i="13"/>
  <c r="N373" i="13"/>
  <c r="O373" i="13"/>
  <c r="R373" i="13"/>
  <c r="T373" i="13"/>
  <c r="U373" i="13"/>
  <c r="W373" i="13"/>
  <c r="X373" i="13"/>
  <c r="Z373" i="13"/>
  <c r="AA373" i="13"/>
  <c r="AC373" i="13"/>
  <c r="AD373" i="13"/>
  <c r="AF373" i="13"/>
  <c r="AG373" i="13"/>
  <c r="AI373" i="13"/>
  <c r="AJ373" i="13"/>
  <c r="AL373" i="13"/>
  <c r="AM373" i="13"/>
  <c r="AO373" i="13"/>
  <c r="AP373" i="13"/>
  <c r="F373" i="13" l="1"/>
  <c r="E373" i="13"/>
  <c r="E143" i="13" l="1"/>
  <c r="AA91" i="13"/>
  <c r="AB93" i="13"/>
  <c r="Y87" i="13"/>
  <c r="E278" i="13" l="1"/>
  <c r="E271" i="13"/>
  <c r="E264" i="13"/>
  <c r="W72" i="13"/>
  <c r="W91" i="13"/>
  <c r="T179" i="13"/>
  <c r="Q317" i="13"/>
  <c r="AP316" i="13"/>
  <c r="AO316" i="13"/>
  <c r="AM316" i="13"/>
  <c r="AL316" i="13"/>
  <c r="AL310" i="13" s="1"/>
  <c r="AJ316" i="13"/>
  <c r="AI316" i="13"/>
  <c r="AG316" i="13"/>
  <c r="AF316" i="13"/>
  <c r="AF310" i="13" s="1"/>
  <c r="AD316" i="13"/>
  <c r="AC316" i="13"/>
  <c r="AA316" i="13"/>
  <c r="Z316" i="13"/>
  <c r="Z310" i="13" s="1"/>
  <c r="X316" i="13"/>
  <c r="W316" i="13"/>
  <c r="U316" i="13"/>
  <c r="T316" i="13"/>
  <c r="T310" i="13" s="1"/>
  <c r="R316" i="13"/>
  <c r="O316" i="13"/>
  <c r="N316" i="13"/>
  <c r="L316" i="13"/>
  <c r="K316" i="13"/>
  <c r="I316" i="13"/>
  <c r="H316" i="13"/>
  <c r="AP315" i="13"/>
  <c r="AO315" i="13"/>
  <c r="AM315" i="13"/>
  <c r="AL315" i="13"/>
  <c r="AJ315" i="13"/>
  <c r="AI315" i="13"/>
  <c r="AG315" i="13"/>
  <c r="AF315" i="13"/>
  <c r="AD315" i="13"/>
  <c r="AC315" i="13"/>
  <c r="AA315" i="13"/>
  <c r="Z315" i="13"/>
  <c r="X315" i="13"/>
  <c r="W315" i="13"/>
  <c r="U315" i="13"/>
  <c r="T315" i="13"/>
  <c r="R315" i="13"/>
  <c r="F315" i="13" s="1"/>
  <c r="O315" i="13"/>
  <c r="N315" i="13"/>
  <c r="L315" i="13"/>
  <c r="K315" i="13"/>
  <c r="K310" i="13" s="1"/>
  <c r="I315" i="13"/>
  <c r="H315" i="13"/>
  <c r="F314" i="13"/>
  <c r="E314" i="13"/>
  <c r="F313" i="13"/>
  <c r="E313" i="13"/>
  <c r="F312" i="13"/>
  <c r="E312" i="13"/>
  <c r="F311" i="13"/>
  <c r="E311" i="13"/>
  <c r="AO310" i="13"/>
  <c r="AI310" i="13"/>
  <c r="AC310" i="13"/>
  <c r="W310" i="13"/>
  <c r="Q310" i="13"/>
  <c r="N310" i="13"/>
  <c r="H310" i="13"/>
  <c r="AP309" i="13"/>
  <c r="AO309" i="13"/>
  <c r="AM309" i="13"/>
  <c r="AL309" i="13"/>
  <c r="AJ309" i="13"/>
  <c r="AI309" i="13"/>
  <c r="AG309" i="13"/>
  <c r="AF309" i="13"/>
  <c r="AD309" i="13"/>
  <c r="AC309" i="13"/>
  <c r="AA309" i="13"/>
  <c r="Z309" i="13"/>
  <c r="X309" i="13"/>
  <c r="W309" i="13"/>
  <c r="U309" i="13"/>
  <c r="T309" i="13"/>
  <c r="R309" i="13"/>
  <c r="O309" i="13"/>
  <c r="N309" i="13"/>
  <c r="L309" i="13"/>
  <c r="K309" i="13"/>
  <c r="I309" i="13"/>
  <c r="H309" i="13"/>
  <c r="F309" i="13"/>
  <c r="AP308" i="13"/>
  <c r="AO308" i="13"/>
  <c r="AM308" i="13"/>
  <c r="AL308" i="13"/>
  <c r="AJ308" i="13"/>
  <c r="AI308" i="13"/>
  <c r="AG308" i="13"/>
  <c r="AF308" i="13"/>
  <c r="AD308" i="13"/>
  <c r="AC308" i="13"/>
  <c r="AA308" i="13"/>
  <c r="Z308" i="13"/>
  <c r="X308" i="13"/>
  <c r="W308" i="13"/>
  <c r="U308" i="13"/>
  <c r="T308" i="13"/>
  <c r="R308" i="13"/>
  <c r="O308" i="13"/>
  <c r="O303" i="13" s="1"/>
  <c r="N308" i="13"/>
  <c r="L308" i="13"/>
  <c r="L303" i="13" s="1"/>
  <c r="K308" i="13"/>
  <c r="I308" i="13"/>
  <c r="I303" i="13" s="1"/>
  <c r="H308" i="13"/>
  <c r="E308" i="13"/>
  <c r="F307" i="13"/>
  <c r="E307" i="13"/>
  <c r="F306" i="13"/>
  <c r="E306" i="13"/>
  <c r="F305" i="13"/>
  <c r="E305" i="13"/>
  <c r="F304" i="13"/>
  <c r="E304" i="13"/>
  <c r="AP303" i="13"/>
  <c r="AO303" i="13"/>
  <c r="AM303" i="13"/>
  <c r="AL303" i="13"/>
  <c r="AJ303" i="13"/>
  <c r="AI303" i="13"/>
  <c r="AG303" i="13"/>
  <c r="AF303" i="13"/>
  <c r="AD303" i="13"/>
  <c r="AC303" i="13"/>
  <c r="AA303" i="13"/>
  <c r="Z303" i="13"/>
  <c r="X303" i="13"/>
  <c r="W303" i="13"/>
  <c r="U303" i="13"/>
  <c r="T303" i="13"/>
  <c r="R303" i="13"/>
  <c r="Q303" i="13"/>
  <c r="N303" i="13"/>
  <c r="K303" i="13"/>
  <c r="H303" i="13"/>
  <c r="AP302" i="13"/>
  <c r="AO302" i="13"/>
  <c r="AO296" i="13" s="1"/>
  <c r="AM302" i="13"/>
  <c r="AL302" i="13"/>
  <c r="AL296" i="13" s="1"/>
  <c r="AJ302" i="13"/>
  <c r="AI302" i="13"/>
  <c r="AI296" i="13" s="1"/>
  <c r="AG302" i="13"/>
  <c r="AF302" i="13"/>
  <c r="AF296" i="13" s="1"/>
  <c r="AD302" i="13"/>
  <c r="AC302" i="13"/>
  <c r="AC296" i="13" s="1"/>
  <c r="AA302" i="13"/>
  <c r="Z302" i="13"/>
  <c r="Z296" i="13" s="1"/>
  <c r="X302" i="13"/>
  <c r="W302" i="13"/>
  <c r="W296" i="13" s="1"/>
  <c r="U302" i="13"/>
  <c r="T302" i="13"/>
  <c r="T296" i="13" s="1"/>
  <c r="R302" i="13"/>
  <c r="O302" i="13"/>
  <c r="O296" i="13" s="1"/>
  <c r="N302" i="13"/>
  <c r="L302" i="13"/>
  <c r="K302" i="13"/>
  <c r="I302" i="13"/>
  <c r="I296" i="13" s="1"/>
  <c r="H302" i="13"/>
  <c r="AP301" i="13"/>
  <c r="AP296" i="13" s="1"/>
  <c r="AO301" i="13"/>
  <c r="AM301" i="13"/>
  <c r="AM296" i="13" s="1"/>
  <c r="AL301" i="13"/>
  <c r="AJ301" i="13"/>
  <c r="AJ296" i="13" s="1"/>
  <c r="AI301" i="13"/>
  <c r="AG301" i="13"/>
  <c r="AF301" i="13"/>
  <c r="AD301" i="13"/>
  <c r="AD296" i="13" s="1"/>
  <c r="AC301" i="13"/>
  <c r="AA301" i="13"/>
  <c r="AA296" i="13" s="1"/>
  <c r="Z301" i="13"/>
  <c r="X301" i="13"/>
  <c r="X296" i="13" s="1"/>
  <c r="W301" i="13"/>
  <c r="U301" i="13"/>
  <c r="T301" i="13"/>
  <c r="R301" i="13"/>
  <c r="R296" i="13" s="1"/>
  <c r="O301" i="13"/>
  <c r="N301" i="13"/>
  <c r="N296" i="13" s="1"/>
  <c r="L301" i="13"/>
  <c r="K301" i="13"/>
  <c r="K296" i="13" s="1"/>
  <c r="I301" i="13"/>
  <c r="H301" i="13"/>
  <c r="H296" i="13" s="1"/>
  <c r="F300" i="13"/>
  <c r="E300" i="13"/>
  <c r="F299" i="13"/>
  <c r="E299" i="13"/>
  <c r="F298" i="13"/>
  <c r="E298" i="13"/>
  <c r="F297" i="13"/>
  <c r="E297" i="13"/>
  <c r="AG296" i="13"/>
  <c r="U296" i="13"/>
  <c r="Q296" i="13"/>
  <c r="L296" i="13"/>
  <c r="AP295" i="13"/>
  <c r="AO295" i="13"/>
  <c r="AM295" i="13"/>
  <c r="AL295" i="13"/>
  <c r="AJ295" i="13"/>
  <c r="AI295" i="13"/>
  <c r="AG295" i="13"/>
  <c r="AF295" i="13"/>
  <c r="AD295" i="13"/>
  <c r="AC295" i="13"/>
  <c r="AA295" i="13"/>
  <c r="Z295" i="13"/>
  <c r="X295" i="13"/>
  <c r="W295" i="13"/>
  <c r="U295" i="13"/>
  <c r="T295" i="13"/>
  <c r="R295" i="13"/>
  <c r="O295" i="13"/>
  <c r="N295" i="13"/>
  <c r="L295" i="13"/>
  <c r="K295" i="13"/>
  <c r="I295" i="13"/>
  <c r="H295" i="13"/>
  <c r="AP294" i="13"/>
  <c r="AO294" i="13"/>
  <c r="AM294" i="13"/>
  <c r="AL294" i="13"/>
  <c r="AJ294" i="13"/>
  <c r="AI294" i="13"/>
  <c r="AG294" i="13"/>
  <c r="AF294" i="13"/>
  <c r="AD294" i="13"/>
  <c r="AC294" i="13"/>
  <c r="AA294" i="13"/>
  <c r="Z294" i="13"/>
  <c r="X294" i="13"/>
  <c r="W294" i="13"/>
  <c r="U294" i="13"/>
  <c r="T294" i="13"/>
  <c r="R294" i="13"/>
  <c r="O294" i="13"/>
  <c r="N294" i="13"/>
  <c r="L294" i="13"/>
  <c r="K294" i="13"/>
  <c r="I294" i="13"/>
  <c r="H294" i="13"/>
  <c r="AP293" i="13"/>
  <c r="AO293" i="13"/>
  <c r="AM293" i="13"/>
  <c r="AL293" i="13"/>
  <c r="AJ293" i="13"/>
  <c r="AI293" i="13"/>
  <c r="AG293" i="13"/>
  <c r="AF293" i="13"/>
  <c r="AD293" i="13"/>
  <c r="AC293" i="13"/>
  <c r="AA293" i="13"/>
  <c r="Z293" i="13"/>
  <c r="X293" i="13"/>
  <c r="W293" i="13"/>
  <c r="U293" i="13"/>
  <c r="T293" i="13"/>
  <c r="R293" i="13"/>
  <c r="O293" i="13"/>
  <c r="N293" i="13"/>
  <c r="L293" i="13"/>
  <c r="K293" i="13"/>
  <c r="I293" i="13"/>
  <c r="H293" i="13"/>
  <c r="AP292" i="13"/>
  <c r="AO292" i="13"/>
  <c r="AM292" i="13"/>
  <c r="AL292" i="13"/>
  <c r="AJ292" i="13"/>
  <c r="AJ289" i="13" s="1"/>
  <c r="AI292" i="13"/>
  <c r="AG292" i="13"/>
  <c r="AA292" i="13"/>
  <c r="X292" i="13"/>
  <c r="U292" i="13"/>
  <c r="R292" i="13"/>
  <c r="O292" i="13"/>
  <c r="N292" i="13"/>
  <c r="L292" i="13"/>
  <c r="K292" i="13"/>
  <c r="I292" i="13"/>
  <c r="H292" i="13"/>
  <c r="AP291" i="13"/>
  <c r="AO291" i="13"/>
  <c r="AM291" i="13"/>
  <c r="AL291" i="13"/>
  <c r="AJ291" i="13"/>
  <c r="AI291" i="13"/>
  <c r="AG291" i="13"/>
  <c r="AF291" i="13"/>
  <c r="AD291" i="13"/>
  <c r="AC291" i="13"/>
  <c r="AA291" i="13"/>
  <c r="Z291" i="13"/>
  <c r="X291" i="13"/>
  <c r="W291" i="13"/>
  <c r="U291" i="13"/>
  <c r="T291" i="13"/>
  <c r="R291" i="13"/>
  <c r="O291" i="13"/>
  <c r="N291" i="13"/>
  <c r="L291" i="13"/>
  <c r="K291" i="13"/>
  <c r="I291" i="13"/>
  <c r="H291" i="13"/>
  <c r="AP290" i="13"/>
  <c r="AP289" i="13" s="1"/>
  <c r="AO290" i="13"/>
  <c r="AM290" i="13"/>
  <c r="AM289" i="13" s="1"/>
  <c r="AL290" i="13"/>
  <c r="AJ290" i="13"/>
  <c r="AI290" i="13"/>
  <c r="AG290" i="13"/>
  <c r="AG289" i="13" s="1"/>
  <c r="AF290" i="13"/>
  <c r="AD290" i="13"/>
  <c r="AD289" i="13" s="1"/>
  <c r="AC290" i="13"/>
  <c r="AA290" i="13"/>
  <c r="AA289" i="13" s="1"/>
  <c r="Z290" i="13"/>
  <c r="X290" i="13"/>
  <c r="W290" i="13"/>
  <c r="U290" i="13"/>
  <c r="U289" i="13" s="1"/>
  <c r="T290" i="13"/>
  <c r="R290" i="13"/>
  <c r="R289" i="13" s="1"/>
  <c r="O290" i="13"/>
  <c r="N290" i="13"/>
  <c r="N289" i="13" s="1"/>
  <c r="L290" i="13"/>
  <c r="K290" i="13"/>
  <c r="I290" i="13"/>
  <c r="H290" i="13"/>
  <c r="X289" i="13"/>
  <c r="Q289" i="13"/>
  <c r="H289" i="13"/>
  <c r="AP274" i="13"/>
  <c r="AO274" i="13"/>
  <c r="AM274" i="13"/>
  <c r="AL274" i="13"/>
  <c r="AJ274" i="13"/>
  <c r="AI274" i="13"/>
  <c r="AG274" i="13"/>
  <c r="AF274" i="13"/>
  <c r="AD274" i="13"/>
  <c r="AC274" i="13"/>
  <c r="AA274" i="13"/>
  <c r="Z274" i="13"/>
  <c r="X274" i="13"/>
  <c r="W274" i="13"/>
  <c r="U274" i="13"/>
  <c r="T274" i="13"/>
  <c r="R274" i="13"/>
  <c r="O274" i="13"/>
  <c r="N274" i="13"/>
  <c r="L274" i="13"/>
  <c r="K274" i="13"/>
  <c r="I274" i="13"/>
  <c r="H274" i="13"/>
  <c r="AP273" i="13"/>
  <c r="AO273" i="13"/>
  <c r="AM273" i="13"/>
  <c r="AL273" i="13"/>
  <c r="AJ273" i="13"/>
  <c r="AI273" i="13"/>
  <c r="AG273" i="13"/>
  <c r="AF273" i="13"/>
  <c r="AD273" i="13"/>
  <c r="AC273" i="13"/>
  <c r="AA273" i="13"/>
  <c r="Z273" i="13"/>
  <c r="X273" i="13"/>
  <c r="W273" i="13"/>
  <c r="U273" i="13"/>
  <c r="R273" i="13"/>
  <c r="O273" i="13"/>
  <c r="N273" i="13"/>
  <c r="L273" i="13"/>
  <c r="K273" i="13"/>
  <c r="I273" i="13"/>
  <c r="H273" i="13"/>
  <c r="AP272" i="13"/>
  <c r="AO272" i="13"/>
  <c r="AM272" i="13"/>
  <c r="AL272" i="13"/>
  <c r="AJ272" i="13"/>
  <c r="AI272" i="13"/>
  <c r="AG272" i="13"/>
  <c r="AF272" i="13"/>
  <c r="AD272" i="13"/>
  <c r="AC272" i="13"/>
  <c r="AA272" i="13"/>
  <c r="Z272" i="13"/>
  <c r="X272" i="13"/>
  <c r="W272" i="13"/>
  <c r="U272" i="13"/>
  <c r="T272" i="13"/>
  <c r="R272" i="13"/>
  <c r="O272" i="13"/>
  <c r="N272" i="13"/>
  <c r="L272" i="13"/>
  <c r="K272" i="13"/>
  <c r="I272" i="13"/>
  <c r="H272" i="13"/>
  <c r="AP271" i="13"/>
  <c r="AO271" i="13"/>
  <c r="AM271" i="13"/>
  <c r="AL271" i="13"/>
  <c r="AJ271" i="13"/>
  <c r="AI271" i="13"/>
  <c r="AG271" i="13"/>
  <c r="AF271" i="13"/>
  <c r="AA271" i="13"/>
  <c r="Z271" i="13"/>
  <c r="U271" i="13"/>
  <c r="R271" i="13"/>
  <c r="O271" i="13"/>
  <c r="N271" i="13"/>
  <c r="L271" i="13"/>
  <c r="K271" i="13"/>
  <c r="I271" i="13"/>
  <c r="H271" i="13"/>
  <c r="AP270" i="13"/>
  <c r="AO270" i="13"/>
  <c r="AM270" i="13"/>
  <c r="AL270" i="13"/>
  <c r="AJ270" i="13"/>
  <c r="AI270" i="13"/>
  <c r="AG270" i="13"/>
  <c r="AF270" i="13"/>
  <c r="AD270" i="13"/>
  <c r="AC270" i="13"/>
  <c r="AA270" i="13"/>
  <c r="Z270" i="13"/>
  <c r="X270" i="13"/>
  <c r="W270" i="13"/>
  <c r="U270" i="13"/>
  <c r="T270" i="13"/>
  <c r="R270" i="13"/>
  <c r="O270" i="13"/>
  <c r="N270" i="13"/>
  <c r="L270" i="13"/>
  <c r="K270" i="13"/>
  <c r="I270" i="13"/>
  <c r="H270" i="13"/>
  <c r="AP269" i="13"/>
  <c r="AO269" i="13"/>
  <c r="AM269" i="13"/>
  <c r="AL269" i="13"/>
  <c r="AJ269" i="13"/>
  <c r="AI269" i="13"/>
  <c r="AG269" i="13"/>
  <c r="AF269" i="13"/>
  <c r="AD269" i="13"/>
  <c r="AC269" i="13"/>
  <c r="AA269" i="13"/>
  <c r="Z269" i="13"/>
  <c r="X269" i="13"/>
  <c r="W269" i="13"/>
  <c r="U269" i="13"/>
  <c r="T269" i="13"/>
  <c r="R269" i="13"/>
  <c r="O269" i="13"/>
  <c r="N269" i="13"/>
  <c r="L269" i="13"/>
  <c r="K269" i="13"/>
  <c r="I269" i="13"/>
  <c r="H269" i="13"/>
  <c r="T268" i="13"/>
  <c r="Q268" i="13"/>
  <c r="T261" i="13"/>
  <c r="Q261" i="13"/>
  <c r="Q254" i="13"/>
  <c r="Q282" i="13"/>
  <c r="Q275" i="13"/>
  <c r="F253" i="13"/>
  <c r="E253" i="13"/>
  <c r="F252" i="13"/>
  <c r="E252" i="13"/>
  <c r="F251" i="13"/>
  <c r="E251" i="13"/>
  <c r="F250" i="13"/>
  <c r="E250" i="13"/>
  <c r="F249" i="13"/>
  <c r="E249" i="13"/>
  <c r="F248" i="13"/>
  <c r="E248" i="13"/>
  <c r="AP247" i="13"/>
  <c r="AO247" i="13"/>
  <c r="AM247" i="13"/>
  <c r="AL247" i="13"/>
  <c r="AJ247" i="13"/>
  <c r="AI247" i="13"/>
  <c r="AG247" i="13"/>
  <c r="AF247" i="13"/>
  <c r="AD247" i="13"/>
  <c r="AC247" i="13"/>
  <c r="AA247" i="13"/>
  <c r="Z247" i="13"/>
  <c r="X247" i="13"/>
  <c r="W247" i="13"/>
  <c r="U247" i="13"/>
  <c r="T247" i="13"/>
  <c r="R247" i="13"/>
  <c r="Q247" i="13"/>
  <c r="O247" i="13"/>
  <c r="N247" i="13"/>
  <c r="L247" i="13"/>
  <c r="K247" i="13"/>
  <c r="I247" i="13"/>
  <c r="H247" i="13"/>
  <c r="E247" i="13" s="1"/>
  <c r="F246" i="13"/>
  <c r="E246" i="13"/>
  <c r="F245" i="13"/>
  <c r="E245" i="13"/>
  <c r="F244" i="13"/>
  <c r="E244" i="13"/>
  <c r="F243" i="13"/>
  <c r="E243" i="13"/>
  <c r="F242" i="13"/>
  <c r="E242" i="13"/>
  <c r="F241" i="13"/>
  <c r="E241" i="13"/>
  <c r="AP240" i="13"/>
  <c r="AO240" i="13"/>
  <c r="AM240" i="13"/>
  <c r="AL240" i="13"/>
  <c r="AJ240" i="13"/>
  <c r="AI240" i="13"/>
  <c r="AG240" i="13"/>
  <c r="AF240" i="13"/>
  <c r="AD240" i="13"/>
  <c r="AC240" i="13"/>
  <c r="AA240" i="13"/>
  <c r="Z240" i="13"/>
  <c r="X240" i="13"/>
  <c r="W240" i="13"/>
  <c r="U240" i="13"/>
  <c r="T240" i="13"/>
  <c r="R240" i="13"/>
  <c r="Q240" i="13"/>
  <c r="O240" i="13"/>
  <c r="N240" i="13"/>
  <c r="L240" i="13"/>
  <c r="K240" i="13"/>
  <c r="I240" i="13"/>
  <c r="H240" i="13"/>
  <c r="V143" i="13"/>
  <c r="F143" i="13"/>
  <c r="E310" i="13" l="1"/>
  <c r="E303" i="13"/>
  <c r="F296" i="13"/>
  <c r="I310" i="13"/>
  <c r="O310" i="13"/>
  <c r="R310" i="13"/>
  <c r="X310" i="13"/>
  <c r="AD310" i="13"/>
  <c r="AJ310" i="13"/>
  <c r="AP310" i="13"/>
  <c r="L310" i="13"/>
  <c r="E315" i="13"/>
  <c r="E316" i="13"/>
  <c r="U310" i="13"/>
  <c r="AA310" i="13"/>
  <c r="AG310" i="13"/>
  <c r="AM310" i="13"/>
  <c r="K289" i="13"/>
  <c r="F290" i="13"/>
  <c r="F301" i="13"/>
  <c r="F303" i="13"/>
  <c r="X268" i="13"/>
  <c r="AD268" i="13"/>
  <c r="AJ268" i="13"/>
  <c r="AP268" i="13"/>
  <c r="L268" i="13"/>
  <c r="I289" i="13"/>
  <c r="L289" i="13"/>
  <c r="O289" i="13"/>
  <c r="E290" i="13"/>
  <c r="W289" i="13"/>
  <c r="Z289" i="13"/>
  <c r="AC289" i="13"/>
  <c r="AF289" i="13"/>
  <c r="AI289" i="13"/>
  <c r="AL289" i="13"/>
  <c r="AO289" i="13"/>
  <c r="E291" i="13"/>
  <c r="F291" i="13"/>
  <c r="E293" i="13"/>
  <c r="F293" i="13"/>
  <c r="E295" i="13"/>
  <c r="F308" i="13"/>
  <c r="E309" i="13"/>
  <c r="F295" i="13"/>
  <c r="E301" i="13"/>
  <c r="E302" i="13"/>
  <c r="F302" i="13"/>
  <c r="I268" i="13"/>
  <c r="O268" i="13"/>
  <c r="R268" i="13"/>
  <c r="U268" i="13"/>
  <c r="AA268" i="13"/>
  <c r="AG268" i="13"/>
  <c r="AM268" i="13"/>
  <c r="F272" i="13"/>
  <c r="F289" i="13"/>
  <c r="H268" i="13"/>
  <c r="K268" i="13"/>
  <c r="N268" i="13"/>
  <c r="E274" i="13"/>
  <c r="F274" i="13"/>
  <c r="F292" i="13"/>
  <c r="F294" i="13"/>
  <c r="E292" i="13"/>
  <c r="E294" i="13"/>
  <c r="F316" i="13"/>
  <c r="F269" i="13"/>
  <c r="W268" i="13"/>
  <c r="E268" i="13" s="1"/>
  <c r="Z268" i="13"/>
  <c r="AC268" i="13"/>
  <c r="AF268" i="13"/>
  <c r="AI268" i="13"/>
  <c r="AL268" i="13"/>
  <c r="AO268" i="13"/>
  <c r="F273" i="13"/>
  <c r="F247" i="13"/>
  <c r="E270" i="13"/>
  <c r="T289" i="13"/>
  <c r="E272" i="13"/>
  <c r="E296" i="13"/>
  <c r="G296" i="13" s="1"/>
  <c r="F270" i="13"/>
  <c r="E269" i="13"/>
  <c r="F271" i="13"/>
  <c r="G313" i="13"/>
  <c r="G303" i="13"/>
  <c r="G306" i="13"/>
  <c r="G299" i="13"/>
  <c r="T254" i="13"/>
  <c r="F240" i="13"/>
  <c r="E240" i="13"/>
  <c r="S40" i="5"/>
  <c r="S21" i="5"/>
  <c r="G292" i="13" l="1"/>
  <c r="E289" i="13"/>
  <c r="G289" i="13" s="1"/>
  <c r="F310" i="13"/>
  <c r="G310" i="13" s="1"/>
  <c r="F268" i="13"/>
  <c r="S18" i="5"/>
  <c r="S17" i="5"/>
  <c r="S16" i="5"/>
  <c r="S15" i="5"/>
  <c r="S13" i="5"/>
  <c r="S12" i="5"/>
  <c r="S11" i="5"/>
  <c r="F442" i="13"/>
  <c r="Q107" i="13"/>
  <c r="S114" i="13"/>
  <c r="U511" i="13"/>
  <c r="T511" i="13"/>
  <c r="T508" i="13" s="1"/>
  <c r="R511" i="13"/>
  <c r="Q511" i="13"/>
  <c r="Q508" i="13" s="1"/>
  <c r="O511" i="13"/>
  <c r="N511" i="13"/>
  <c r="L511" i="13"/>
  <c r="K511" i="13"/>
  <c r="I511" i="13"/>
  <c r="H511" i="13"/>
  <c r="L517" i="13"/>
  <c r="O107" i="13"/>
  <c r="N107" i="13"/>
  <c r="AR178" i="13"/>
  <c r="P40" i="5" l="1"/>
  <c r="P21" i="5"/>
  <c r="P18" i="5"/>
  <c r="P17" i="5"/>
  <c r="P16" i="5"/>
  <c r="P15" i="5"/>
  <c r="P13" i="5"/>
  <c r="P12" i="5"/>
  <c r="P11" i="5"/>
  <c r="O178" i="13"/>
  <c r="N178" i="13"/>
  <c r="N177" i="13"/>
  <c r="M40" i="5"/>
  <c r="M21" i="5"/>
  <c r="J21" i="5"/>
  <c r="M13" i="5" l="1"/>
  <c r="M12" i="5"/>
  <c r="M11" i="5"/>
  <c r="M18" i="5"/>
  <c r="M17" i="5"/>
  <c r="M16" i="5"/>
  <c r="M15" i="5"/>
  <c r="AR39" i="13"/>
  <c r="AR37" i="13"/>
  <c r="G143" i="13" l="1"/>
  <c r="G447" i="13"/>
  <c r="J447" i="13"/>
  <c r="L447" i="13"/>
  <c r="M447" i="13"/>
  <c r="N447" i="13"/>
  <c r="P447" i="13"/>
  <c r="S447" i="13"/>
  <c r="T447" i="13"/>
  <c r="V447" i="13"/>
  <c r="Y447" i="13"/>
  <c r="AB447" i="13"/>
  <c r="AD447" i="13"/>
  <c r="AE447" i="13"/>
  <c r="AH447" i="13"/>
  <c r="AJ447" i="13"/>
  <c r="AK447" i="13"/>
  <c r="AM447" i="13"/>
  <c r="AN447" i="13"/>
  <c r="AQ447" i="13"/>
  <c r="AP454" i="13"/>
  <c r="AM454" i="13"/>
  <c r="AJ454" i="13"/>
  <c r="AG454" i="13"/>
  <c r="AD454" i="13"/>
  <c r="AA454" i="13"/>
  <c r="X454" i="13"/>
  <c r="U454" i="13"/>
  <c r="R454" i="13"/>
  <c r="Q454" i="13"/>
  <c r="O454" i="13"/>
  <c r="N454" i="13"/>
  <c r="L454" i="13"/>
  <c r="K454" i="13"/>
  <c r="I454" i="13"/>
  <c r="H454" i="13"/>
  <c r="E454" i="13" s="1"/>
  <c r="E419" i="13"/>
  <c r="E144" i="13"/>
  <c r="G36" i="5"/>
  <c r="G30" i="5"/>
  <c r="AH30" i="5"/>
  <c r="AK30" i="5"/>
  <c r="AN30" i="5"/>
  <c r="AQ30" i="5"/>
  <c r="H127" i="13"/>
  <c r="I127" i="13"/>
  <c r="K127" i="13"/>
  <c r="L127" i="13"/>
  <c r="N127" i="13"/>
  <c r="O127" i="13"/>
  <c r="Q127" i="13"/>
  <c r="R127" i="13"/>
  <c r="T127" i="13"/>
  <c r="U127" i="13"/>
  <c r="W127" i="13"/>
  <c r="X127" i="13"/>
  <c r="Z127" i="13"/>
  <c r="AA127" i="13"/>
  <c r="AC127" i="13"/>
  <c r="AD127" i="13"/>
  <c r="AF127" i="13"/>
  <c r="AG127" i="13"/>
  <c r="AI127" i="13"/>
  <c r="AJ127" i="13"/>
  <c r="AL127" i="13"/>
  <c r="AM127" i="13"/>
  <c r="AO127" i="13"/>
  <c r="AP127" i="13"/>
  <c r="E128" i="13"/>
  <c r="F128" i="13"/>
  <c r="G128" i="13" s="1"/>
  <c r="J128" i="13"/>
  <c r="M128" i="13"/>
  <c r="P128" i="13"/>
  <c r="S128" i="13"/>
  <c r="V128" i="13"/>
  <c r="Y128" i="13"/>
  <c r="AB128" i="13"/>
  <c r="AE128" i="13"/>
  <c r="AH128" i="13"/>
  <c r="AK128" i="13"/>
  <c r="AN128" i="13"/>
  <c r="AQ128" i="13"/>
  <c r="E129" i="13"/>
  <c r="F129" i="13"/>
  <c r="J129" i="13"/>
  <c r="M129" i="13"/>
  <c r="P129" i="13"/>
  <c r="S129" i="13"/>
  <c r="V129" i="13"/>
  <c r="Y129" i="13"/>
  <c r="AB129" i="13"/>
  <c r="AE129" i="13"/>
  <c r="AH129" i="13"/>
  <c r="AK129" i="13"/>
  <c r="AN129" i="13"/>
  <c r="AQ129" i="13"/>
  <c r="E130" i="13"/>
  <c r="F130" i="13"/>
  <c r="J130" i="13"/>
  <c r="M130" i="13"/>
  <c r="P130" i="13"/>
  <c r="S130" i="13"/>
  <c r="V130" i="13"/>
  <c r="Y130" i="13"/>
  <c r="AB130" i="13"/>
  <c r="AE130" i="13"/>
  <c r="AH130" i="13"/>
  <c r="AK130" i="13"/>
  <c r="AN130" i="13"/>
  <c r="AQ130" i="13"/>
  <c r="E131" i="13"/>
  <c r="F131" i="13"/>
  <c r="J131" i="13"/>
  <c r="M131" i="13"/>
  <c r="P131" i="13"/>
  <c r="S131" i="13"/>
  <c r="V131" i="13"/>
  <c r="Y131" i="13"/>
  <c r="AB131" i="13"/>
  <c r="AE131" i="13"/>
  <c r="AH131" i="13"/>
  <c r="AK131" i="13"/>
  <c r="AN131" i="13"/>
  <c r="AQ131" i="13"/>
  <c r="E132" i="13"/>
  <c r="F132" i="13"/>
  <c r="J132" i="13"/>
  <c r="M132" i="13"/>
  <c r="P132" i="13"/>
  <c r="S132" i="13"/>
  <c r="V132" i="13"/>
  <c r="Y132" i="13"/>
  <c r="AB132" i="13"/>
  <c r="AE132" i="13"/>
  <c r="AH132" i="13"/>
  <c r="AK132" i="13"/>
  <c r="AN132" i="13"/>
  <c r="AQ132" i="13"/>
  <c r="E133" i="13"/>
  <c r="F133" i="13"/>
  <c r="J133" i="13"/>
  <c r="M133" i="13"/>
  <c r="P133" i="13"/>
  <c r="S133" i="13"/>
  <c r="V133" i="13"/>
  <c r="Y133" i="13"/>
  <c r="AB133" i="13"/>
  <c r="AE133" i="13"/>
  <c r="AH133" i="13"/>
  <c r="AK133" i="13"/>
  <c r="AN133" i="13"/>
  <c r="AQ133" i="13"/>
  <c r="G133" i="13" l="1"/>
  <c r="M127" i="13"/>
  <c r="AH127" i="13"/>
  <c r="V127" i="13"/>
  <c r="P127" i="13"/>
  <c r="J127" i="13"/>
  <c r="F454" i="13"/>
  <c r="G454" i="13" s="1"/>
  <c r="AN127" i="13"/>
  <c r="AK127" i="13"/>
  <c r="G132" i="13"/>
  <c r="G130" i="13"/>
  <c r="G129" i="13"/>
  <c r="AB127" i="13"/>
  <c r="Y127" i="13"/>
  <c r="E127" i="13"/>
  <c r="G131" i="13"/>
  <c r="AQ127" i="13"/>
  <c r="AE127" i="13"/>
  <c r="S127" i="13"/>
  <c r="F127" i="13"/>
  <c r="G127" i="13" l="1"/>
  <c r="N73" i="13"/>
  <c r="N497" i="13" s="1"/>
  <c r="AO517" i="13" l="1"/>
  <c r="AL517" i="13"/>
  <c r="AI517" i="13"/>
  <c r="AF517" i="13"/>
  <c r="AC517" i="13"/>
  <c r="Z517" i="13"/>
  <c r="W517" i="13"/>
  <c r="T517" i="13"/>
  <c r="Q517" i="13"/>
  <c r="Q515" i="13" s="1"/>
  <c r="N517" i="13"/>
  <c r="K517" i="13"/>
  <c r="K515" i="13" s="1"/>
  <c r="T501" i="13"/>
  <c r="U501" i="13"/>
  <c r="AI501" i="13"/>
  <c r="AJ501" i="13"/>
  <c r="E502" i="13"/>
  <c r="F502" i="13"/>
  <c r="E503" i="13"/>
  <c r="F503" i="13"/>
  <c r="E504" i="13"/>
  <c r="F504" i="13"/>
  <c r="E505" i="13"/>
  <c r="F505" i="13"/>
  <c r="E506" i="13"/>
  <c r="F506" i="13"/>
  <c r="E507" i="13"/>
  <c r="F507" i="13"/>
  <c r="K508" i="13"/>
  <c r="L518" i="13"/>
  <c r="L515" i="13" s="1"/>
  <c r="AQ87" i="13"/>
  <c r="AH87" i="13"/>
  <c r="F87" i="13"/>
  <c r="E87" i="13"/>
  <c r="AQ80" i="13"/>
  <c r="AK80" i="13"/>
  <c r="AH80" i="13"/>
  <c r="AB80" i="13"/>
  <c r="Y80" i="13"/>
  <c r="S80" i="13"/>
  <c r="P80" i="13"/>
  <c r="F80" i="13"/>
  <c r="E80" i="13"/>
  <c r="E501" i="13" l="1"/>
  <c r="F501" i="13"/>
  <c r="G80" i="13"/>
  <c r="G87" i="13"/>
  <c r="O73" i="13"/>
  <c r="O497" i="13" s="1"/>
  <c r="R73" i="13"/>
  <c r="R497" i="13" s="1"/>
  <c r="U73" i="13"/>
  <c r="U497" i="13" s="1"/>
  <c r="X73" i="13"/>
  <c r="X497" i="13" s="1"/>
  <c r="AA497" i="13"/>
  <c r="AD73" i="13"/>
  <c r="AD511" i="13"/>
  <c r="AO178" i="13"/>
  <c r="R107" i="13"/>
  <c r="U107" i="13"/>
  <c r="X107" i="13"/>
  <c r="AA107" i="13"/>
  <c r="AD107" i="13"/>
  <c r="AG107" i="13"/>
  <c r="AJ107" i="13"/>
  <c r="AM107" i="13"/>
  <c r="AP107" i="13"/>
  <c r="Y136" i="13"/>
  <c r="F40" i="5" l="1"/>
  <c r="F25" i="5"/>
  <c r="F21" i="5"/>
  <c r="E21" i="5"/>
  <c r="AD179" i="13" l="1"/>
  <c r="AQ20" i="5"/>
  <c r="G40" i="5" l="1"/>
  <c r="G21" i="5"/>
  <c r="AO451" i="13"/>
  <c r="AO447" i="13" s="1"/>
  <c r="AP212" i="13"/>
  <c r="F212" i="13" s="1"/>
  <c r="AO233" i="13"/>
  <c r="F232" i="13" l="1"/>
  <c r="E232" i="13"/>
  <c r="F231" i="13"/>
  <c r="E231" i="13"/>
  <c r="F230" i="13"/>
  <c r="E230" i="13"/>
  <c r="F229" i="13"/>
  <c r="E229" i="13"/>
  <c r="F228" i="13"/>
  <c r="E228" i="13"/>
  <c r="F227" i="13"/>
  <c r="E227" i="13"/>
  <c r="AP226" i="13"/>
  <c r="AO226" i="13"/>
  <c r="AM226" i="13"/>
  <c r="F226" i="13" s="1"/>
  <c r="AL226" i="13"/>
  <c r="E226" i="13" l="1"/>
  <c r="J40" i="5" l="1"/>
  <c r="AL52" i="13" l="1"/>
  <c r="AP233" i="13"/>
  <c r="AM233" i="13"/>
  <c r="AP219" i="13"/>
  <c r="AO219" i="13"/>
  <c r="AM219" i="13"/>
  <c r="AO212" i="13"/>
  <c r="AP205" i="13"/>
  <c r="AO205" i="13"/>
  <c r="F219" i="13" l="1"/>
  <c r="F233" i="13"/>
  <c r="AP98" i="13"/>
  <c r="AO98" i="13"/>
  <c r="AG510" i="13"/>
  <c r="AF510" i="13"/>
  <c r="AN136" i="13"/>
  <c r="AQ136" i="13"/>
  <c r="AK136" i="13"/>
  <c r="AH136" i="13"/>
  <c r="AL233" i="13"/>
  <c r="E233" i="13" s="1"/>
  <c r="F239" i="13"/>
  <c r="E239" i="13"/>
  <c r="F238" i="13"/>
  <c r="E238" i="13"/>
  <c r="F237" i="13"/>
  <c r="E237" i="13"/>
  <c r="F236" i="13"/>
  <c r="E236" i="13"/>
  <c r="F235" i="13"/>
  <c r="E235" i="13"/>
  <c r="F234" i="13"/>
  <c r="E234" i="13"/>
  <c r="AL219" i="13"/>
  <c r="E219" i="13" s="1"/>
  <c r="F225" i="13"/>
  <c r="F224" i="13"/>
  <c r="F223" i="13"/>
  <c r="F222" i="13"/>
  <c r="F221" i="13"/>
  <c r="F220" i="13"/>
  <c r="E225" i="13"/>
  <c r="E224" i="13"/>
  <c r="E223" i="13"/>
  <c r="E222" i="13"/>
  <c r="E221" i="13"/>
  <c r="E220" i="13"/>
  <c r="AP106" i="13" l="1"/>
  <c r="AO106" i="13"/>
  <c r="AM106" i="13"/>
  <c r="AL106" i="13"/>
  <c r="AJ106" i="13"/>
  <c r="AI106" i="13"/>
  <c r="F218" i="13"/>
  <c r="E218" i="13"/>
  <c r="F217" i="13"/>
  <c r="E217" i="13"/>
  <c r="F216" i="13"/>
  <c r="E216" i="13"/>
  <c r="F215" i="13"/>
  <c r="E215" i="13"/>
  <c r="F214" i="13"/>
  <c r="E214" i="13"/>
  <c r="F213" i="13"/>
  <c r="E213" i="13"/>
  <c r="AL212" i="13"/>
  <c r="E212" i="13" s="1"/>
  <c r="F211" i="13"/>
  <c r="E211" i="13"/>
  <c r="F210" i="13"/>
  <c r="E210" i="13"/>
  <c r="F209" i="13"/>
  <c r="E209" i="13"/>
  <c r="F208" i="13"/>
  <c r="E208" i="13"/>
  <c r="F207" i="13"/>
  <c r="E207" i="13"/>
  <c r="F206" i="13"/>
  <c r="E206" i="13"/>
  <c r="AM205" i="13"/>
  <c r="F205" i="13" s="1"/>
  <c r="AL205" i="13"/>
  <c r="E205" i="13" s="1"/>
  <c r="AJ73" i="13"/>
  <c r="AJ497" i="13" s="1"/>
  <c r="AI73" i="13"/>
  <c r="AI497" i="13" s="1"/>
  <c r="AJ72" i="13"/>
  <c r="AI72" i="13"/>
  <c r="AI496" i="13" s="1"/>
  <c r="AJ71" i="13"/>
  <c r="AI71" i="13"/>
  <c r="AI70" i="13" s="1"/>
  <c r="AG73" i="13"/>
  <c r="AG497" i="13" s="1"/>
  <c r="AF73" i="13"/>
  <c r="AF497" i="13" s="1"/>
  <c r="AG72" i="13"/>
  <c r="AF72" i="13"/>
  <c r="AF496" i="13" s="1"/>
  <c r="AG71" i="13"/>
  <c r="AF71" i="13"/>
  <c r="AC73" i="13"/>
  <c r="AD72" i="13"/>
  <c r="AC72" i="13"/>
  <c r="AC496" i="13" s="1"/>
  <c r="AD71" i="13"/>
  <c r="AC71" i="13"/>
  <c r="AB73" i="13"/>
  <c r="AA72" i="13"/>
  <c r="Z496" i="13"/>
  <c r="AA71" i="13"/>
  <c r="Z71" i="13"/>
  <c r="X72" i="13"/>
  <c r="W496" i="13"/>
  <c r="X71" i="13"/>
  <c r="W71" i="13"/>
  <c r="T73" i="13"/>
  <c r="T497" i="13" s="1"/>
  <c r="U72" i="13"/>
  <c r="T496" i="13"/>
  <c r="U71" i="13"/>
  <c r="T71" i="13"/>
  <c r="Q73" i="13"/>
  <c r="Q497" i="13" s="1"/>
  <c r="R72" i="13"/>
  <c r="Q72" i="13"/>
  <c r="Q496" i="13" s="1"/>
  <c r="R71" i="13"/>
  <c r="Q71" i="13"/>
  <c r="O72" i="13"/>
  <c r="N72" i="13"/>
  <c r="N496" i="13" s="1"/>
  <c r="O71" i="13"/>
  <c r="N71" i="13"/>
  <c r="L73" i="13"/>
  <c r="L497" i="13" s="1"/>
  <c r="K73" i="13"/>
  <c r="K497" i="13" s="1"/>
  <c r="L72" i="13"/>
  <c r="K72" i="13"/>
  <c r="K496" i="13" s="1"/>
  <c r="L71" i="13"/>
  <c r="K71" i="13"/>
  <c r="I72" i="13"/>
  <c r="I73" i="13"/>
  <c r="H73" i="13"/>
  <c r="H497" i="13" s="1"/>
  <c r="H72" i="13"/>
  <c r="I71" i="13"/>
  <c r="H71" i="13"/>
  <c r="AP73" i="13"/>
  <c r="AP497" i="13" s="1"/>
  <c r="AO73" i="13"/>
  <c r="AO497" i="13" s="1"/>
  <c r="AP72" i="13"/>
  <c r="AO72" i="13"/>
  <c r="AO496" i="13" s="1"/>
  <c r="AP71" i="13"/>
  <c r="AO71" i="13"/>
  <c r="AO70" i="13" s="1"/>
  <c r="AM73" i="13"/>
  <c r="AM497" i="13" s="1"/>
  <c r="AL73" i="13"/>
  <c r="AL497" i="13" s="1"/>
  <c r="AM72" i="13"/>
  <c r="AL72" i="13"/>
  <c r="AL496" i="13" s="1"/>
  <c r="AM71" i="13"/>
  <c r="AL71" i="13"/>
  <c r="AM98" i="13"/>
  <c r="F98" i="13" s="1"/>
  <c r="AL98" i="13"/>
  <c r="E98" i="13" s="1"/>
  <c r="F104" i="13"/>
  <c r="F103" i="13"/>
  <c r="F102" i="13"/>
  <c r="F101" i="13"/>
  <c r="F100" i="13"/>
  <c r="F99" i="13"/>
  <c r="E104" i="13"/>
  <c r="E103" i="13"/>
  <c r="E102" i="13"/>
  <c r="E101" i="13"/>
  <c r="E100" i="13"/>
  <c r="E99" i="13"/>
  <c r="AG169" i="13"/>
  <c r="F204" i="13"/>
  <c r="E204" i="13"/>
  <c r="F203" i="13"/>
  <c r="E203" i="13"/>
  <c r="F202" i="13"/>
  <c r="E202" i="13"/>
  <c r="F201" i="13"/>
  <c r="E201" i="13"/>
  <c r="F200" i="13"/>
  <c r="E200" i="13"/>
  <c r="F199" i="13"/>
  <c r="E199" i="13"/>
  <c r="AP198" i="13"/>
  <c r="AO198" i="13"/>
  <c r="AM198" i="13"/>
  <c r="AL198" i="13"/>
  <c r="AJ198" i="13"/>
  <c r="AI198" i="13"/>
  <c r="AG198" i="13"/>
  <c r="AF198" i="13"/>
  <c r="AD198" i="13"/>
  <c r="AC198" i="13"/>
  <c r="AA198" i="13"/>
  <c r="Z198" i="13"/>
  <c r="X198" i="13"/>
  <c r="W198" i="13"/>
  <c r="U198" i="13"/>
  <c r="T198" i="13"/>
  <c r="R198" i="13"/>
  <c r="Q198" i="13"/>
  <c r="O198" i="13"/>
  <c r="N198" i="13"/>
  <c r="L198" i="13"/>
  <c r="K198" i="13"/>
  <c r="I198" i="13"/>
  <c r="F198" i="13" s="1"/>
  <c r="H198" i="13"/>
  <c r="E198" i="13" s="1"/>
  <c r="F197" i="13"/>
  <c r="E197" i="13"/>
  <c r="F196" i="13"/>
  <c r="E196" i="13"/>
  <c r="F195" i="13"/>
  <c r="E195" i="13"/>
  <c r="F194" i="13"/>
  <c r="E194" i="13"/>
  <c r="F193" i="13"/>
  <c r="E193" i="13"/>
  <c r="F192" i="13"/>
  <c r="E192" i="13"/>
  <c r="AP191" i="13"/>
  <c r="AO191" i="13"/>
  <c r="AM191" i="13"/>
  <c r="AL191" i="13"/>
  <c r="AJ191" i="13"/>
  <c r="AI191" i="13"/>
  <c r="AG191" i="13"/>
  <c r="AF191" i="13"/>
  <c r="AD191" i="13"/>
  <c r="AC191" i="13"/>
  <c r="AA191" i="13"/>
  <c r="Z191" i="13"/>
  <c r="X191" i="13"/>
  <c r="W191" i="13"/>
  <c r="U191" i="13"/>
  <c r="T191" i="13"/>
  <c r="R191" i="13"/>
  <c r="Q191" i="13"/>
  <c r="O191" i="13"/>
  <c r="N191" i="13"/>
  <c r="L191" i="13"/>
  <c r="K191" i="13"/>
  <c r="I191" i="13"/>
  <c r="H191" i="13"/>
  <c r="F190" i="13"/>
  <c r="E190" i="13"/>
  <c r="F189" i="13"/>
  <c r="E189" i="13"/>
  <c r="F188" i="13"/>
  <c r="E188" i="13"/>
  <c r="AK187" i="13"/>
  <c r="AB187" i="13"/>
  <c r="M187" i="13"/>
  <c r="F187" i="13"/>
  <c r="E187" i="13"/>
  <c r="F186" i="13"/>
  <c r="E186" i="13"/>
  <c r="F185" i="13"/>
  <c r="E185" i="13"/>
  <c r="AP184" i="13"/>
  <c r="AO184" i="13"/>
  <c r="AM184" i="13"/>
  <c r="AL184" i="13"/>
  <c r="AJ184" i="13"/>
  <c r="AI184" i="13"/>
  <c r="AG184" i="13"/>
  <c r="AF184" i="13"/>
  <c r="AD184" i="13"/>
  <c r="AC184" i="13"/>
  <c r="AA184" i="13"/>
  <c r="Z184" i="13"/>
  <c r="X184" i="13"/>
  <c r="W184" i="13"/>
  <c r="U184" i="13"/>
  <c r="T184" i="13"/>
  <c r="R184" i="13"/>
  <c r="Q184" i="13"/>
  <c r="O184" i="13"/>
  <c r="N184" i="13"/>
  <c r="L184" i="13"/>
  <c r="K184" i="13"/>
  <c r="I184" i="13"/>
  <c r="H184" i="13"/>
  <c r="U179" i="13"/>
  <c r="E179" i="13"/>
  <c r="AP178" i="13"/>
  <c r="AM178" i="13"/>
  <c r="AL178" i="13"/>
  <c r="AJ178" i="13"/>
  <c r="AI178" i="13"/>
  <c r="AG178" i="13"/>
  <c r="AF178" i="13"/>
  <c r="AD178" i="13"/>
  <c r="AC178" i="13"/>
  <c r="AA178" i="13"/>
  <c r="Z178" i="13"/>
  <c r="X178" i="13"/>
  <c r="W178" i="13"/>
  <c r="U178" i="13"/>
  <c r="T178" i="13"/>
  <c r="R178" i="13"/>
  <c r="Q178" i="13"/>
  <c r="L178" i="13"/>
  <c r="L107" i="13" s="1"/>
  <c r="K178" i="13"/>
  <c r="K107" i="13" s="1"/>
  <c r="I178" i="13"/>
  <c r="I107" i="13" s="1"/>
  <c r="H178" i="13"/>
  <c r="AP177" i="13"/>
  <c r="AO177" i="13"/>
  <c r="AM177" i="13"/>
  <c r="AL177" i="13"/>
  <c r="AJ177" i="13"/>
  <c r="AI177" i="13"/>
  <c r="AG177" i="13"/>
  <c r="AF177" i="13"/>
  <c r="AD177" i="13"/>
  <c r="AC177" i="13"/>
  <c r="AA177" i="13"/>
  <c r="Z177" i="13"/>
  <c r="X177" i="13"/>
  <c r="W177" i="13"/>
  <c r="U177" i="13"/>
  <c r="T177" i="13"/>
  <c r="R177" i="13"/>
  <c r="Q177" i="13"/>
  <c r="O177" i="13"/>
  <c r="L177" i="13"/>
  <c r="K177" i="13"/>
  <c r="I177" i="13"/>
  <c r="H177" i="13"/>
  <c r="F175" i="13"/>
  <c r="E175" i="13"/>
  <c r="F174" i="13"/>
  <c r="E174" i="13"/>
  <c r="F173" i="13"/>
  <c r="E173" i="13"/>
  <c r="F172" i="13"/>
  <c r="E172" i="13"/>
  <c r="AH171" i="13"/>
  <c r="F171" i="13"/>
  <c r="E171" i="13"/>
  <c r="F170" i="13"/>
  <c r="E170" i="13"/>
  <c r="AP169" i="13"/>
  <c r="AO169" i="13"/>
  <c r="AM169" i="13"/>
  <c r="AL169" i="13"/>
  <c r="AJ169" i="13"/>
  <c r="AI169" i="13"/>
  <c r="AF169" i="13"/>
  <c r="AD169" i="13"/>
  <c r="AC169" i="13"/>
  <c r="AA169" i="13"/>
  <c r="Z169" i="13"/>
  <c r="X169" i="13"/>
  <c r="W169" i="13"/>
  <c r="U169" i="13"/>
  <c r="T169" i="13"/>
  <c r="R169" i="13"/>
  <c r="Q169" i="13"/>
  <c r="O169" i="13"/>
  <c r="N169" i="13"/>
  <c r="L169" i="13"/>
  <c r="K169" i="13"/>
  <c r="I169" i="13"/>
  <c r="H169" i="13"/>
  <c r="F168" i="13"/>
  <c r="E168" i="13"/>
  <c r="F167" i="13"/>
  <c r="E167" i="13"/>
  <c r="F166" i="13"/>
  <c r="E166" i="13"/>
  <c r="F165" i="13"/>
  <c r="E165" i="13"/>
  <c r="AB164" i="13"/>
  <c r="F164" i="13"/>
  <c r="E164" i="13"/>
  <c r="F163" i="13"/>
  <c r="E163" i="13"/>
  <c r="AP162" i="13"/>
  <c r="AO162" i="13"/>
  <c r="AM162" i="13"/>
  <c r="AL162" i="13"/>
  <c r="AJ162" i="13"/>
  <c r="AI162" i="13"/>
  <c r="AG162" i="13"/>
  <c r="AF162" i="13"/>
  <c r="AD162" i="13"/>
  <c r="AC162" i="13"/>
  <c r="AA162" i="13"/>
  <c r="Z162" i="13"/>
  <c r="X162" i="13"/>
  <c r="W162" i="13"/>
  <c r="U162" i="13"/>
  <c r="T162" i="13"/>
  <c r="R162" i="13"/>
  <c r="Q162" i="13"/>
  <c r="O162" i="13"/>
  <c r="N162" i="13"/>
  <c r="I162" i="13"/>
  <c r="H162" i="13"/>
  <c r="E162" i="13" s="1"/>
  <c r="F161" i="13"/>
  <c r="E161" i="13"/>
  <c r="F160" i="13"/>
  <c r="E160" i="13"/>
  <c r="F159" i="13"/>
  <c r="E159" i="13"/>
  <c r="F158" i="13"/>
  <c r="E158" i="13"/>
  <c r="F157" i="13"/>
  <c r="E157" i="13"/>
  <c r="F156" i="13"/>
  <c r="F155" i="13" s="1"/>
  <c r="E156" i="13"/>
  <c r="AP155" i="13"/>
  <c r="AO155" i="13"/>
  <c r="AM155" i="13"/>
  <c r="AL155" i="13"/>
  <c r="AJ155" i="13"/>
  <c r="AI155" i="13"/>
  <c r="AG155" i="13"/>
  <c r="AF155" i="13"/>
  <c r="AD155" i="13"/>
  <c r="AC155" i="13"/>
  <c r="AA155" i="13"/>
  <c r="Z155" i="13"/>
  <c r="X155" i="13"/>
  <c r="W155" i="13"/>
  <c r="U155" i="13"/>
  <c r="T155" i="13"/>
  <c r="R155" i="13"/>
  <c r="Q155" i="13"/>
  <c r="O155" i="13"/>
  <c r="N155" i="13"/>
  <c r="L155" i="13"/>
  <c r="K155" i="13"/>
  <c r="I155" i="13"/>
  <c r="H155" i="13"/>
  <c r="F154" i="13"/>
  <c r="E154" i="13"/>
  <c r="F153" i="13"/>
  <c r="E153" i="13"/>
  <c r="F152" i="13"/>
  <c r="E152" i="13"/>
  <c r="F151" i="13"/>
  <c r="E151" i="13"/>
  <c r="F150" i="13"/>
  <c r="E150" i="13"/>
  <c r="F149" i="13"/>
  <c r="E149" i="13"/>
  <c r="AP148" i="13"/>
  <c r="AO148" i="13"/>
  <c r="AM148" i="13"/>
  <c r="AL148" i="13"/>
  <c r="AJ148" i="13"/>
  <c r="AI148" i="13"/>
  <c r="AG148" i="13"/>
  <c r="AF148" i="13"/>
  <c r="AD148" i="13"/>
  <c r="AC148" i="13"/>
  <c r="AA148" i="13"/>
  <c r="Z148" i="13"/>
  <c r="X148" i="13"/>
  <c r="W148" i="13"/>
  <c r="U148" i="13"/>
  <c r="T148" i="13"/>
  <c r="R148" i="13"/>
  <c r="Q148" i="13"/>
  <c r="O148" i="13"/>
  <c r="N148" i="13"/>
  <c r="L148" i="13"/>
  <c r="K148" i="13"/>
  <c r="I148" i="13"/>
  <c r="H148" i="13"/>
  <c r="F147" i="13"/>
  <c r="E147" i="13"/>
  <c r="F146" i="13"/>
  <c r="E146" i="13"/>
  <c r="F145" i="13"/>
  <c r="E145" i="13"/>
  <c r="F144" i="13"/>
  <c r="F142" i="13"/>
  <c r="E142" i="13"/>
  <c r="AP141" i="13"/>
  <c r="AO141" i="13"/>
  <c r="AM141" i="13"/>
  <c r="AL141" i="13"/>
  <c r="AJ141" i="13"/>
  <c r="AI141" i="13"/>
  <c r="AG141" i="13"/>
  <c r="AF141" i="13"/>
  <c r="AD141" i="13"/>
  <c r="AC141" i="13"/>
  <c r="AA141" i="13"/>
  <c r="Z141" i="13"/>
  <c r="X141" i="13"/>
  <c r="W141" i="13"/>
  <c r="U141" i="13"/>
  <c r="T141" i="13"/>
  <c r="R141" i="13"/>
  <c r="Q141" i="13"/>
  <c r="O141" i="13"/>
  <c r="N141" i="13"/>
  <c r="L141" i="13"/>
  <c r="K141" i="13"/>
  <c r="I141" i="13"/>
  <c r="H141" i="13"/>
  <c r="F140" i="13"/>
  <c r="E140" i="13"/>
  <c r="F139" i="13"/>
  <c r="E139" i="13"/>
  <c r="F138" i="13"/>
  <c r="E138" i="13"/>
  <c r="F137" i="13"/>
  <c r="E137" i="13"/>
  <c r="AE136" i="13"/>
  <c r="AB136" i="13"/>
  <c r="V136" i="13"/>
  <c r="S136" i="13"/>
  <c r="P136" i="13"/>
  <c r="M136" i="13"/>
  <c r="F136" i="13"/>
  <c r="E136" i="13"/>
  <c r="F135" i="13"/>
  <c r="E135" i="13"/>
  <c r="AP134" i="13"/>
  <c r="AO134" i="13"/>
  <c r="AM134" i="13"/>
  <c r="AL134" i="13"/>
  <c r="AJ134" i="13"/>
  <c r="AI134" i="13"/>
  <c r="AG134" i="13"/>
  <c r="AF134" i="13"/>
  <c r="AD134" i="13"/>
  <c r="AC134" i="13"/>
  <c r="AA134" i="13"/>
  <c r="Z134" i="13"/>
  <c r="X134" i="13"/>
  <c r="W134" i="13"/>
  <c r="U134" i="13"/>
  <c r="T134" i="13"/>
  <c r="R134" i="13"/>
  <c r="Q134" i="13"/>
  <c r="O134" i="13"/>
  <c r="N134" i="13"/>
  <c r="L134" i="13"/>
  <c r="K134" i="13"/>
  <c r="I134" i="13"/>
  <c r="H134" i="13"/>
  <c r="F126" i="13"/>
  <c r="E126" i="13"/>
  <c r="F125" i="13"/>
  <c r="E125" i="13"/>
  <c r="F124" i="13"/>
  <c r="E124" i="13"/>
  <c r="F123" i="13"/>
  <c r="E123" i="13"/>
  <c r="F122" i="13"/>
  <c r="E122" i="13"/>
  <c r="F121" i="13"/>
  <c r="E121" i="13"/>
  <c r="AP120" i="13"/>
  <c r="AO120" i="13"/>
  <c r="AM120" i="13"/>
  <c r="AL120" i="13"/>
  <c r="AJ120" i="13"/>
  <c r="AI120" i="13"/>
  <c r="AG120" i="13"/>
  <c r="AF120" i="13"/>
  <c r="AD120" i="13"/>
  <c r="AC120" i="13"/>
  <c r="AA120" i="13"/>
  <c r="Z120" i="13"/>
  <c r="X120" i="13"/>
  <c r="W120" i="13"/>
  <c r="U120" i="13"/>
  <c r="T120" i="13"/>
  <c r="Q120" i="13"/>
  <c r="O120" i="13"/>
  <c r="N120" i="13"/>
  <c r="L120" i="13"/>
  <c r="K120" i="13"/>
  <c r="I120" i="13"/>
  <c r="H120" i="13"/>
  <c r="F119" i="13"/>
  <c r="E119" i="13"/>
  <c r="F118" i="13"/>
  <c r="E118" i="13"/>
  <c r="F117" i="13"/>
  <c r="E117" i="13"/>
  <c r="H116" i="13"/>
  <c r="F116" i="13"/>
  <c r="F115" i="13"/>
  <c r="E115" i="13"/>
  <c r="M114" i="13"/>
  <c r="F114" i="13"/>
  <c r="E114" i="13"/>
  <c r="AP113" i="13"/>
  <c r="AO113" i="13"/>
  <c r="AM113" i="13"/>
  <c r="AL113" i="13"/>
  <c r="AJ113" i="13"/>
  <c r="AI113" i="13"/>
  <c r="AG113" i="13"/>
  <c r="AF113" i="13"/>
  <c r="AD113" i="13"/>
  <c r="AC113" i="13"/>
  <c r="AA113" i="13"/>
  <c r="Z113" i="13"/>
  <c r="X113" i="13"/>
  <c r="W113" i="13"/>
  <c r="U113" i="13"/>
  <c r="T113" i="13"/>
  <c r="R113" i="13"/>
  <c r="Q113" i="13"/>
  <c r="O113" i="13"/>
  <c r="N113" i="13"/>
  <c r="L113" i="13"/>
  <c r="K113" i="13"/>
  <c r="I113" i="13"/>
  <c r="AP112" i="13"/>
  <c r="AO112" i="13"/>
  <c r="AO76" i="13" s="1"/>
  <c r="AM112" i="13"/>
  <c r="AM76" i="13" s="1"/>
  <c r="AL112" i="13"/>
  <c r="AL76" i="13" s="1"/>
  <c r="AJ112" i="13"/>
  <c r="AJ76" i="13" s="1"/>
  <c r="AI112" i="13"/>
  <c r="AI76" i="13" s="1"/>
  <c r="AG112" i="13"/>
  <c r="AG76" i="13" s="1"/>
  <c r="AF112" i="13"/>
  <c r="AF76" i="13" s="1"/>
  <c r="AD112" i="13"/>
  <c r="AD76" i="13" s="1"/>
  <c r="AC112" i="13"/>
  <c r="AC76" i="13" s="1"/>
  <c r="AA112" i="13"/>
  <c r="AA76" i="13" s="1"/>
  <c r="Z112" i="13"/>
  <c r="Z76" i="13" s="1"/>
  <c r="X112" i="13"/>
  <c r="X76" i="13" s="1"/>
  <c r="W112" i="13"/>
  <c r="W76" i="13" s="1"/>
  <c r="U112" i="13"/>
  <c r="U76" i="13" s="1"/>
  <c r="T112" i="13"/>
  <c r="T76" i="13" s="1"/>
  <c r="R112" i="13"/>
  <c r="R76" i="13" s="1"/>
  <c r="Q112" i="13"/>
  <c r="Q76" i="13" s="1"/>
  <c r="O112" i="13"/>
  <c r="O76" i="13" s="1"/>
  <c r="N112" i="13"/>
  <c r="N76" i="13" s="1"/>
  <c r="L112" i="13"/>
  <c r="L76" i="13" s="1"/>
  <c r="K112" i="13"/>
  <c r="K76" i="13" s="1"/>
  <c r="I112" i="13"/>
  <c r="I76" i="13" s="1"/>
  <c r="H112" i="13"/>
  <c r="AP111" i="13"/>
  <c r="AP75" i="13" s="1"/>
  <c r="AO111" i="13"/>
  <c r="AO75" i="13" s="1"/>
  <c r="AM111" i="13"/>
  <c r="AM75" i="13" s="1"/>
  <c r="AL111" i="13"/>
  <c r="AL75" i="13" s="1"/>
  <c r="AJ111" i="13"/>
  <c r="AJ75" i="13" s="1"/>
  <c r="AI111" i="13"/>
  <c r="AI75" i="13" s="1"/>
  <c r="AG111" i="13"/>
  <c r="AG75" i="13" s="1"/>
  <c r="AF111" i="13"/>
  <c r="AF75" i="13" s="1"/>
  <c r="AD111" i="13"/>
  <c r="AD75" i="13" s="1"/>
  <c r="AC111" i="13"/>
  <c r="AC75" i="13" s="1"/>
  <c r="AA111" i="13"/>
  <c r="AA75" i="13" s="1"/>
  <c r="Z111" i="13"/>
  <c r="Z75" i="13" s="1"/>
  <c r="X111" i="13"/>
  <c r="X75" i="13" s="1"/>
  <c r="W111" i="13"/>
  <c r="W75" i="13" s="1"/>
  <c r="U111" i="13"/>
  <c r="U75" i="13" s="1"/>
  <c r="T111" i="13"/>
  <c r="T75" i="13" s="1"/>
  <c r="R111" i="13"/>
  <c r="R75" i="13" s="1"/>
  <c r="Q111" i="13"/>
  <c r="Q75" i="13" s="1"/>
  <c r="O111" i="13"/>
  <c r="O75" i="13" s="1"/>
  <c r="N111" i="13"/>
  <c r="N75" i="13" s="1"/>
  <c r="L111" i="13"/>
  <c r="L75" i="13" s="1"/>
  <c r="K111" i="13"/>
  <c r="K75" i="13" s="1"/>
  <c r="I111" i="13"/>
  <c r="H111" i="13"/>
  <c r="F110" i="13"/>
  <c r="E110" i="13"/>
  <c r="AP109" i="13"/>
  <c r="AO109" i="13"/>
  <c r="AM109" i="13"/>
  <c r="AL109" i="13"/>
  <c r="AJ109" i="13"/>
  <c r="AI109" i="13"/>
  <c r="AG109" i="13"/>
  <c r="AF109" i="13"/>
  <c r="AD109" i="13"/>
  <c r="AC109" i="13"/>
  <c r="AA109" i="13"/>
  <c r="Z109" i="13"/>
  <c r="X109" i="13"/>
  <c r="W109" i="13"/>
  <c r="U109" i="13"/>
  <c r="T109" i="13"/>
  <c r="R109" i="13"/>
  <c r="Q109" i="13"/>
  <c r="O109" i="13"/>
  <c r="N109" i="13"/>
  <c r="L109" i="13"/>
  <c r="K109" i="13"/>
  <c r="I109" i="13"/>
  <c r="AO107" i="13"/>
  <c r="AL107" i="13"/>
  <c r="AI107" i="13"/>
  <c r="AF107" i="13"/>
  <c r="AC107" i="13"/>
  <c r="Z107" i="13"/>
  <c r="W107" i="13"/>
  <c r="T107" i="13"/>
  <c r="AG106" i="13"/>
  <c r="AF106" i="13"/>
  <c r="AD106" i="13"/>
  <c r="AC106" i="13"/>
  <c r="AA106" i="13"/>
  <c r="X106" i="13"/>
  <c r="W106" i="13"/>
  <c r="U106" i="13"/>
  <c r="T106" i="13"/>
  <c r="R106" i="13"/>
  <c r="Q106" i="13"/>
  <c r="O106" i="13"/>
  <c r="N106" i="13"/>
  <c r="L106" i="13"/>
  <c r="K106" i="13"/>
  <c r="I106" i="13"/>
  <c r="H106" i="13"/>
  <c r="AP76" i="13"/>
  <c r="AP74" i="13"/>
  <c r="AO74" i="13"/>
  <c r="AM74" i="13"/>
  <c r="AL74" i="13"/>
  <c r="AJ74" i="13"/>
  <c r="AI74" i="13"/>
  <c r="AG74" i="13"/>
  <c r="AF74" i="13"/>
  <c r="AD74" i="13"/>
  <c r="AC74" i="13"/>
  <c r="AA74" i="13"/>
  <c r="Z74" i="13"/>
  <c r="X74" i="13"/>
  <c r="W74" i="13"/>
  <c r="U74" i="13"/>
  <c r="T74" i="13"/>
  <c r="R74" i="13"/>
  <c r="Q74" i="13"/>
  <c r="O74" i="13"/>
  <c r="N74" i="13"/>
  <c r="L74" i="13"/>
  <c r="K74" i="13"/>
  <c r="I74" i="13"/>
  <c r="H74" i="13"/>
  <c r="AN73" i="13"/>
  <c r="AL70" i="13"/>
  <c r="F184" i="13" l="1"/>
  <c r="Z70" i="13"/>
  <c r="I497" i="13"/>
  <c r="F73" i="13"/>
  <c r="E134" i="13"/>
  <c r="E112" i="13"/>
  <c r="F134" i="13"/>
  <c r="E178" i="13"/>
  <c r="AJ70" i="13"/>
  <c r="AK70" i="13" s="1"/>
  <c r="F120" i="13"/>
  <c r="E191" i="13"/>
  <c r="T52" i="13"/>
  <c r="W52" i="13"/>
  <c r="E72" i="13"/>
  <c r="F177" i="13"/>
  <c r="H75" i="13"/>
  <c r="E75" i="13" s="1"/>
  <c r="F111" i="13"/>
  <c r="Y73" i="13"/>
  <c r="W55" i="13"/>
  <c r="V141" i="13"/>
  <c r="S106" i="13"/>
  <c r="S113" i="13"/>
  <c r="H107" i="13"/>
  <c r="E107" i="13" s="1"/>
  <c r="F162" i="13"/>
  <c r="G162" i="13" s="1"/>
  <c r="F169" i="13"/>
  <c r="E141" i="13"/>
  <c r="Y134" i="13"/>
  <c r="AQ73" i="13"/>
  <c r="F107" i="13"/>
  <c r="E155" i="13"/>
  <c r="F148" i="13"/>
  <c r="E73" i="13"/>
  <c r="F71" i="13"/>
  <c r="F72" i="13"/>
  <c r="E148" i="13"/>
  <c r="F74" i="13"/>
  <c r="E116" i="13"/>
  <c r="AJ176" i="13"/>
  <c r="AP176" i="13"/>
  <c r="F109" i="13"/>
  <c r="E120" i="13"/>
  <c r="AH169" i="13"/>
  <c r="AP55" i="13"/>
  <c r="F113" i="13"/>
  <c r="AQ134" i="13"/>
  <c r="H113" i="13"/>
  <c r="E113" i="13" s="1"/>
  <c r="AK134" i="13"/>
  <c r="AH73" i="13"/>
  <c r="AH497" i="13"/>
  <c r="AN134" i="13"/>
  <c r="H52" i="13"/>
  <c r="K52" i="13"/>
  <c r="N52" i="13"/>
  <c r="Q52" i="13"/>
  <c r="Z52" i="13"/>
  <c r="AC52" i="13"/>
  <c r="AF52" i="13"/>
  <c r="I52" i="13"/>
  <c r="L52" i="13"/>
  <c r="O52" i="13"/>
  <c r="R52" i="13"/>
  <c r="U52" i="13"/>
  <c r="X52" i="13"/>
  <c r="AA52" i="13"/>
  <c r="AD52" i="13"/>
  <c r="AG52" i="13"/>
  <c r="AJ55" i="13"/>
  <c r="AI105" i="13"/>
  <c r="AL105" i="13"/>
  <c r="AO105" i="13"/>
  <c r="AJ105" i="13"/>
  <c r="E111" i="13"/>
  <c r="F76" i="13"/>
  <c r="L176" i="13"/>
  <c r="I75" i="13"/>
  <c r="F75" i="13" s="1"/>
  <c r="H109" i="13"/>
  <c r="E109" i="13" s="1"/>
  <c r="Q176" i="13"/>
  <c r="W176" i="13"/>
  <c r="AC176" i="13"/>
  <c r="AI176" i="13"/>
  <c r="R176" i="13"/>
  <c r="AD176" i="13"/>
  <c r="K70" i="13"/>
  <c r="Q70" i="13"/>
  <c r="W70" i="13"/>
  <c r="AC70" i="13"/>
  <c r="O70" i="13"/>
  <c r="U70" i="13"/>
  <c r="AA70" i="13"/>
  <c r="AG70" i="13"/>
  <c r="AM70" i="13"/>
  <c r="AN70" i="13" s="1"/>
  <c r="AM176" i="13"/>
  <c r="AO176" i="13"/>
  <c r="N70" i="13"/>
  <c r="T70" i="13"/>
  <c r="H76" i="13"/>
  <c r="E76" i="13" s="1"/>
  <c r="L105" i="13"/>
  <c r="I105" i="13"/>
  <c r="O105" i="13"/>
  <c r="R105" i="13"/>
  <c r="U105" i="13"/>
  <c r="X105" i="13"/>
  <c r="AA105" i="13"/>
  <c r="AD105" i="13"/>
  <c r="AG105" i="13"/>
  <c r="M113" i="13"/>
  <c r="I176" i="13"/>
  <c r="O176" i="13"/>
  <c r="U176" i="13"/>
  <c r="AA176" i="13"/>
  <c r="E169" i="13"/>
  <c r="G169" i="13" s="1"/>
  <c r="K105" i="13"/>
  <c r="N105" i="13"/>
  <c r="Q105" i="13"/>
  <c r="T105" i="13"/>
  <c r="W105" i="13"/>
  <c r="Z105" i="13"/>
  <c r="AC105" i="13"/>
  <c r="AF105" i="13"/>
  <c r="AH105" i="13" s="1"/>
  <c r="AB162" i="13"/>
  <c r="M184" i="13"/>
  <c r="E74" i="13"/>
  <c r="L70" i="13"/>
  <c r="R70" i="13"/>
  <c r="X70" i="13"/>
  <c r="AD70" i="13"/>
  <c r="AP70" i="13"/>
  <c r="AQ70" i="13" s="1"/>
  <c r="F106" i="13"/>
  <c r="M107" i="13"/>
  <c r="P107" i="13"/>
  <c r="S107" i="13"/>
  <c r="V107" i="13"/>
  <c r="Y107" i="13"/>
  <c r="AB107" i="13"/>
  <c r="AE107" i="13"/>
  <c r="AQ107" i="13"/>
  <c r="M134" i="13"/>
  <c r="P134" i="13"/>
  <c r="S134" i="13"/>
  <c r="V134" i="13"/>
  <c r="AE134" i="13"/>
  <c r="E106" i="13"/>
  <c r="AM105" i="13"/>
  <c r="AN105" i="13" s="1"/>
  <c r="AP105" i="13"/>
  <c r="M106" i="13"/>
  <c r="G164" i="13"/>
  <c r="G171" i="13"/>
  <c r="K176" i="13"/>
  <c r="N176" i="13"/>
  <c r="T176" i="13"/>
  <c r="Z176" i="13"/>
  <c r="AF176" i="13"/>
  <c r="AL176" i="13"/>
  <c r="S179" i="13"/>
  <c r="AE105" i="13"/>
  <c r="AB184" i="13"/>
  <c r="G194" i="13"/>
  <c r="AN107" i="13"/>
  <c r="G114" i="13"/>
  <c r="AK73" i="13"/>
  <c r="AF70" i="13"/>
  <c r="E71" i="13"/>
  <c r="G122" i="13"/>
  <c r="G187" i="13"/>
  <c r="AK184" i="13"/>
  <c r="AK107" i="13"/>
  <c r="AH107" i="13"/>
  <c r="G134" i="13"/>
  <c r="AH134" i="13"/>
  <c r="G136" i="13"/>
  <c r="E177" i="13"/>
  <c r="F178" i="13"/>
  <c r="E184" i="13"/>
  <c r="G184" i="13" s="1"/>
  <c r="F191" i="13"/>
  <c r="G191" i="13" s="1"/>
  <c r="G120" i="13"/>
  <c r="F112" i="13"/>
  <c r="F141" i="13"/>
  <c r="G73" i="13" l="1"/>
  <c r="AK176" i="13"/>
  <c r="S176" i="13"/>
  <c r="G72" i="13"/>
  <c r="AB176" i="13"/>
  <c r="V105" i="13"/>
  <c r="G141" i="13"/>
  <c r="Y70" i="13"/>
  <c r="H105" i="13"/>
  <c r="E105" i="13" s="1"/>
  <c r="G107" i="13"/>
  <c r="AB70" i="13"/>
  <c r="P70" i="13"/>
  <c r="AB105" i="13"/>
  <c r="G113" i="13"/>
  <c r="S105" i="13"/>
  <c r="M105" i="13"/>
  <c r="AQ105" i="13"/>
  <c r="G106" i="13"/>
  <c r="AK105" i="13"/>
  <c r="P105" i="13"/>
  <c r="Y105" i="13"/>
  <c r="S70" i="13"/>
  <c r="F105" i="13"/>
  <c r="I70" i="13"/>
  <c r="F70" i="13" s="1"/>
  <c r="AH70" i="13"/>
  <c r="H70" i="13"/>
  <c r="E176" i="13"/>
  <c r="G105" i="13" l="1"/>
  <c r="E70" i="13"/>
  <c r="G70" i="13" s="1"/>
  <c r="AF77" i="13"/>
  <c r="AI77" i="13"/>
  <c r="AF412" i="13" l="1"/>
  <c r="AA29" i="13"/>
  <c r="AA30" i="13"/>
  <c r="AP30" i="13"/>
  <c r="E64" i="13" l="1"/>
  <c r="F419" i="13"/>
  <c r="AA38" i="13"/>
  <c r="Z38" i="13"/>
  <c r="AC38" i="13"/>
  <c r="AB64" i="13"/>
  <c r="Z412" i="13" l="1"/>
  <c r="Z508" i="13"/>
  <c r="AB508" i="13"/>
  <c r="AC508" i="13"/>
  <c r="AD508" i="13"/>
  <c r="AN508" i="13"/>
  <c r="AQ508" i="13"/>
  <c r="AR508" i="13"/>
  <c r="W508" i="13"/>
  <c r="T411" i="13" l="1"/>
  <c r="Q411" i="13"/>
  <c r="Q412" i="13"/>
  <c r="E509" i="13" l="1"/>
  <c r="F509" i="13"/>
  <c r="E510" i="13"/>
  <c r="F510" i="13"/>
  <c r="AK508" i="13"/>
  <c r="E512" i="13"/>
  <c r="F512" i="13"/>
  <c r="E513" i="13"/>
  <c r="F513" i="13"/>
  <c r="E514" i="13"/>
  <c r="F514" i="13"/>
  <c r="E516" i="13"/>
  <c r="F516" i="13"/>
  <c r="E517" i="13"/>
  <c r="E515" i="13" s="1"/>
  <c r="F517" i="13"/>
  <c r="F515" i="13" s="1"/>
  <c r="E518" i="13"/>
  <c r="F518" i="13"/>
  <c r="E519" i="13"/>
  <c r="F519" i="13"/>
  <c r="E520" i="13"/>
  <c r="F520" i="13"/>
  <c r="E521" i="13"/>
  <c r="F521" i="13"/>
  <c r="H522" i="13"/>
  <c r="I522" i="13"/>
  <c r="J522" i="13"/>
  <c r="K522" i="13"/>
  <c r="L522" i="13"/>
  <c r="M522" i="13"/>
  <c r="N522" i="13"/>
  <c r="O522" i="13"/>
  <c r="P522" i="13"/>
  <c r="Q522" i="13"/>
  <c r="R522" i="13"/>
  <c r="S522" i="13"/>
  <c r="T522" i="13"/>
  <c r="U522" i="13"/>
  <c r="V522" i="13"/>
  <c r="W522" i="13"/>
  <c r="X522" i="13"/>
  <c r="Y522" i="13"/>
  <c r="Z522" i="13"/>
  <c r="AA522" i="13"/>
  <c r="AB522" i="13"/>
  <c r="AC522" i="13"/>
  <c r="AD522" i="13"/>
  <c r="AE522" i="13"/>
  <c r="AF522" i="13"/>
  <c r="AG522" i="13"/>
  <c r="AH522" i="13"/>
  <c r="AI522" i="13"/>
  <c r="AJ522" i="13"/>
  <c r="AL522" i="13"/>
  <c r="AM522" i="13"/>
  <c r="AO522" i="13"/>
  <c r="AP522" i="13"/>
  <c r="E523" i="13"/>
  <c r="F523" i="13"/>
  <c r="E524" i="13"/>
  <c r="F524" i="13"/>
  <c r="E525" i="13"/>
  <c r="F525" i="13"/>
  <c r="E526" i="13"/>
  <c r="F526" i="13"/>
  <c r="E527" i="13"/>
  <c r="F527" i="13"/>
  <c r="E528" i="13"/>
  <c r="F528" i="13"/>
  <c r="F522" i="13" l="1"/>
  <c r="E522" i="13"/>
  <c r="J15" i="5"/>
  <c r="G16" i="5"/>
  <c r="G17" i="5"/>
  <c r="G18" i="5"/>
  <c r="G15" i="5"/>
  <c r="G13" i="5"/>
  <c r="G12" i="5"/>
  <c r="G11" i="5"/>
  <c r="AH64" i="13" l="1"/>
  <c r="AE64" i="13"/>
  <c r="Y64" i="13"/>
  <c r="V64" i="13"/>
  <c r="S64" i="13"/>
  <c r="P64" i="13" l="1"/>
  <c r="N55" i="13"/>
  <c r="K55" i="13"/>
  <c r="M64" i="13"/>
  <c r="J16" i="5" l="1"/>
  <c r="J17" i="5"/>
  <c r="J18" i="5"/>
  <c r="J11" i="5"/>
  <c r="I44" i="13"/>
  <c r="J46" i="13" l="1"/>
  <c r="AE382" i="13"/>
  <c r="AE73" i="13"/>
  <c r="J13" i="5"/>
  <c r="J12" i="5"/>
  <c r="F500" i="13" l="1"/>
  <c r="F499" i="13"/>
  <c r="F498" i="13"/>
  <c r="E500" i="13"/>
  <c r="E499" i="13"/>
  <c r="E498" i="13"/>
  <c r="AQ437" i="13" l="1"/>
  <c r="AP410" i="13"/>
  <c r="AP411" i="13"/>
  <c r="AP412" i="13"/>
  <c r="AP416" i="13"/>
  <c r="AP423" i="13"/>
  <c r="AP430" i="13"/>
  <c r="AP437" i="13"/>
  <c r="AP445" i="13"/>
  <c r="AP446" i="13"/>
  <c r="AP448" i="13"/>
  <c r="AP449" i="13"/>
  <c r="AP450" i="13"/>
  <c r="AP451" i="13"/>
  <c r="AP447" i="13" s="1"/>
  <c r="I437" i="13"/>
  <c r="K437" i="13"/>
  <c r="L437" i="13"/>
  <c r="M437" i="13"/>
  <c r="N437" i="13"/>
  <c r="O437" i="13"/>
  <c r="P437" i="13"/>
  <c r="Q437" i="13"/>
  <c r="R437" i="13"/>
  <c r="S437" i="13"/>
  <c r="T437" i="13"/>
  <c r="U437" i="13"/>
  <c r="V437" i="13"/>
  <c r="W437" i="13"/>
  <c r="X437" i="13"/>
  <c r="Y437" i="13"/>
  <c r="Z437" i="13"/>
  <c r="AA437" i="13"/>
  <c r="AB437" i="13"/>
  <c r="AC437" i="13"/>
  <c r="AD437" i="13"/>
  <c r="AE437" i="13"/>
  <c r="AF437" i="13"/>
  <c r="AG437" i="13"/>
  <c r="AH437" i="13"/>
  <c r="AI437" i="13"/>
  <c r="AJ437" i="13"/>
  <c r="AK437" i="13"/>
  <c r="AL437" i="13"/>
  <c r="AM437" i="13"/>
  <c r="AN437" i="13"/>
  <c r="AO437" i="13"/>
  <c r="H437" i="13"/>
  <c r="F417" i="13"/>
  <c r="F418" i="13"/>
  <c r="F421" i="13"/>
  <c r="F422" i="13"/>
  <c r="F424" i="13"/>
  <c r="F425" i="13"/>
  <c r="F426" i="13"/>
  <c r="F427" i="13"/>
  <c r="F428" i="13"/>
  <c r="F429" i="13"/>
  <c r="F431" i="13"/>
  <c r="F432" i="13"/>
  <c r="F433" i="13"/>
  <c r="F435" i="13"/>
  <c r="F436" i="13"/>
  <c r="F438" i="13"/>
  <c r="F439" i="13"/>
  <c r="F440" i="13"/>
  <c r="F441" i="13"/>
  <c r="F443" i="13"/>
  <c r="F452" i="13"/>
  <c r="F453" i="13"/>
  <c r="F455" i="13"/>
  <c r="F456" i="13"/>
  <c r="F457" i="13"/>
  <c r="N410" i="13"/>
  <c r="O33" i="13" s="1"/>
  <c r="AO412" i="13"/>
  <c r="AO481" i="13" s="1"/>
  <c r="AM412" i="13"/>
  <c r="AJ412" i="13"/>
  <c r="AG412" i="13"/>
  <c r="AD412" i="13"/>
  <c r="AA412" i="13"/>
  <c r="X412" i="13"/>
  <c r="U412" i="13"/>
  <c r="R412" i="13"/>
  <c r="O412" i="13"/>
  <c r="L412" i="13"/>
  <c r="I412" i="13"/>
  <c r="AO411" i="13"/>
  <c r="AM411" i="13"/>
  <c r="AL411" i="13"/>
  <c r="AL480" i="13" s="1"/>
  <c r="AJ411" i="13"/>
  <c r="AG411" i="13"/>
  <c r="AF411" i="13"/>
  <c r="AD411" i="13"/>
  <c r="AA411" i="13"/>
  <c r="Z411" i="13"/>
  <c r="X411" i="13"/>
  <c r="W411" i="13"/>
  <c r="U411" i="13"/>
  <c r="R411" i="13"/>
  <c r="O411" i="13"/>
  <c r="N411" i="13"/>
  <c r="L411" i="13"/>
  <c r="I411" i="13"/>
  <c r="AO410" i="13"/>
  <c r="AP33" i="13" s="1"/>
  <c r="AM410" i="13"/>
  <c r="AL410" i="13"/>
  <c r="AM33" i="13" s="1"/>
  <c r="AJ410" i="13"/>
  <c r="AI410" i="13"/>
  <c r="AJ33" i="13" s="1"/>
  <c r="AG410" i="13"/>
  <c r="AF410" i="13"/>
  <c r="AG33" i="13" s="1"/>
  <c r="AD410" i="13"/>
  <c r="AC410" i="13"/>
  <c r="AD33" i="13" s="1"/>
  <c r="AA410" i="13"/>
  <c r="Z410" i="13"/>
  <c r="AA33" i="13" s="1"/>
  <c r="X410" i="13"/>
  <c r="W410" i="13"/>
  <c r="X33" i="13" s="1"/>
  <c r="U410" i="13"/>
  <c r="T410" i="13"/>
  <c r="U33" i="13" s="1"/>
  <c r="R410" i="13"/>
  <c r="Q410" i="13"/>
  <c r="R33" i="13" s="1"/>
  <c r="O410" i="13"/>
  <c r="L410" i="13"/>
  <c r="K410" i="13"/>
  <c r="L33" i="13" s="1"/>
  <c r="I410" i="13"/>
  <c r="H411" i="13"/>
  <c r="H410" i="13"/>
  <c r="I33" i="13" s="1"/>
  <c r="E457" i="13"/>
  <c r="E456" i="13"/>
  <c r="E455" i="13"/>
  <c r="E453" i="13"/>
  <c r="E452" i="13"/>
  <c r="E443" i="13"/>
  <c r="E442" i="13"/>
  <c r="E441" i="13"/>
  <c r="E440" i="13"/>
  <c r="E439" i="13"/>
  <c r="E438" i="13"/>
  <c r="E436" i="13"/>
  <c r="E435" i="13"/>
  <c r="E431" i="13"/>
  <c r="E429" i="13"/>
  <c r="E428" i="13"/>
  <c r="E427" i="13"/>
  <c r="E426" i="13"/>
  <c r="E425" i="13"/>
  <c r="E424" i="13"/>
  <c r="E422" i="13"/>
  <c r="E421" i="13"/>
  <c r="E418" i="13"/>
  <c r="E417" i="13"/>
  <c r="N412" i="13"/>
  <c r="K411" i="13"/>
  <c r="AF430" i="13"/>
  <c r="H412" i="13"/>
  <c r="H416" i="13"/>
  <c r="H423" i="13"/>
  <c r="H430" i="13"/>
  <c r="H445" i="13"/>
  <c r="H446" i="13"/>
  <c r="H448" i="13"/>
  <c r="H449" i="13"/>
  <c r="H483" i="13" s="1"/>
  <c r="H450" i="13"/>
  <c r="H451" i="13"/>
  <c r="H447" i="13" s="1"/>
  <c r="AI412" i="13"/>
  <c r="AG451" i="13"/>
  <c r="AG447" i="13" s="1"/>
  <c r="AF451" i="13"/>
  <c r="AF447" i="13" s="1"/>
  <c r="AF481" i="13" s="1"/>
  <c r="AA451" i="13"/>
  <c r="AA447" i="13" s="1"/>
  <c r="Z451" i="13"/>
  <c r="Z447" i="13" s="1"/>
  <c r="X451" i="13"/>
  <c r="X447" i="13" s="1"/>
  <c r="W451" i="13"/>
  <c r="W447" i="13" s="1"/>
  <c r="W481" i="13" s="1"/>
  <c r="U451" i="13"/>
  <c r="U447" i="13" s="1"/>
  <c r="R451" i="13"/>
  <c r="R447" i="13" s="1"/>
  <c r="Q451" i="13"/>
  <c r="Q447" i="13" s="1"/>
  <c r="O451" i="13"/>
  <c r="O447" i="13" s="1"/>
  <c r="K451" i="13"/>
  <c r="K447" i="13" s="1"/>
  <c r="I451" i="13"/>
  <c r="I447" i="13" s="1"/>
  <c r="AG450" i="13"/>
  <c r="AF450" i="13"/>
  <c r="AF484" i="13" s="1"/>
  <c r="AD450" i="13"/>
  <c r="AC484" i="13"/>
  <c r="AA450" i="13"/>
  <c r="Z450" i="13"/>
  <c r="Z484" i="13" s="1"/>
  <c r="X450" i="13"/>
  <c r="W450" i="13"/>
  <c r="W484" i="13" s="1"/>
  <c r="U450" i="13"/>
  <c r="T450" i="13"/>
  <c r="T484" i="13" s="1"/>
  <c r="R450" i="13"/>
  <c r="Q450" i="13"/>
  <c r="O450" i="13"/>
  <c r="N450" i="13"/>
  <c r="N484" i="13" s="1"/>
  <c r="L450" i="13"/>
  <c r="K450" i="13"/>
  <c r="K484" i="13" s="1"/>
  <c r="I450" i="13"/>
  <c r="AG449" i="13"/>
  <c r="AF449" i="13"/>
  <c r="AD449" i="13"/>
  <c r="AC483" i="13"/>
  <c r="AA449" i="13"/>
  <c r="Z449" i="13"/>
  <c r="Z483" i="13" s="1"/>
  <c r="X449" i="13"/>
  <c r="W449" i="13"/>
  <c r="W483" i="13" s="1"/>
  <c r="U449" i="13"/>
  <c r="T449" i="13"/>
  <c r="T483" i="13" s="1"/>
  <c r="R449" i="13"/>
  <c r="Q449" i="13"/>
  <c r="O449" i="13"/>
  <c r="N449" i="13"/>
  <c r="N483" i="13" s="1"/>
  <c r="L449" i="13"/>
  <c r="K449" i="13"/>
  <c r="K483" i="13" s="1"/>
  <c r="I449" i="13"/>
  <c r="AG448" i="13"/>
  <c r="AG434" i="13" s="1"/>
  <c r="AF448" i="13"/>
  <c r="AF420" i="13" s="1"/>
  <c r="AD448" i="13"/>
  <c r="AC434" i="13"/>
  <c r="AA448" i="13"/>
  <c r="Z448" i="13"/>
  <c r="Z420" i="13" s="1"/>
  <c r="X448" i="13"/>
  <c r="W448" i="13"/>
  <c r="W434" i="13" s="1"/>
  <c r="U448" i="13"/>
  <c r="T448" i="13"/>
  <c r="T420" i="13" s="1"/>
  <c r="R448" i="13"/>
  <c r="Q448" i="13"/>
  <c r="Q434" i="13" s="1"/>
  <c r="O448" i="13"/>
  <c r="O434" i="13" s="1"/>
  <c r="N448" i="13"/>
  <c r="N420" i="13" s="1"/>
  <c r="L448" i="13"/>
  <c r="K448" i="13"/>
  <c r="K434" i="13" s="1"/>
  <c r="I448" i="13"/>
  <c r="I434" i="13" s="1"/>
  <c r="I413" i="13" s="1"/>
  <c r="AG481" i="13"/>
  <c r="AG446" i="13"/>
  <c r="AF446" i="13"/>
  <c r="AD446" i="13"/>
  <c r="AA446" i="13"/>
  <c r="Z446" i="13"/>
  <c r="Z480" i="13" s="1"/>
  <c r="X446" i="13"/>
  <c r="W446" i="13"/>
  <c r="W480" i="13" s="1"/>
  <c r="U446" i="13"/>
  <c r="T446" i="13"/>
  <c r="R446" i="13"/>
  <c r="Q446" i="13"/>
  <c r="O446" i="13"/>
  <c r="N446" i="13"/>
  <c r="N480" i="13" s="1"/>
  <c r="L446" i="13"/>
  <c r="K446" i="13"/>
  <c r="K480" i="13" s="1"/>
  <c r="I446" i="13"/>
  <c r="AG445" i="13"/>
  <c r="AF445" i="13"/>
  <c r="AD445" i="13"/>
  <c r="AA445" i="13"/>
  <c r="Z445" i="13"/>
  <c r="X445" i="13"/>
  <c r="W445" i="13"/>
  <c r="U445" i="13"/>
  <c r="T445" i="13"/>
  <c r="R445" i="13"/>
  <c r="Q445" i="13"/>
  <c r="O445" i="13"/>
  <c r="N445" i="13"/>
  <c r="L445" i="13"/>
  <c r="K445" i="13"/>
  <c r="I445" i="13"/>
  <c r="AA434" i="13"/>
  <c r="U434" i="13"/>
  <c r="AG430" i="13"/>
  <c r="AD430" i="13"/>
  <c r="AA430" i="13"/>
  <c r="Z430" i="13"/>
  <c r="X430" i="13"/>
  <c r="W430" i="13"/>
  <c r="U430" i="13"/>
  <c r="R430" i="13"/>
  <c r="Q430" i="13"/>
  <c r="O430" i="13"/>
  <c r="N430" i="13"/>
  <c r="L430" i="13"/>
  <c r="K430" i="13"/>
  <c r="I430" i="13"/>
  <c r="N423" i="13"/>
  <c r="AG423" i="13"/>
  <c r="AF423" i="13"/>
  <c r="AD423" i="13"/>
  <c r="AC423" i="13"/>
  <c r="AA423" i="13"/>
  <c r="Z423" i="13"/>
  <c r="X423" i="13"/>
  <c r="W423" i="13"/>
  <c r="U423" i="13"/>
  <c r="T423" i="13"/>
  <c r="R423" i="13"/>
  <c r="Q423" i="13"/>
  <c r="O423" i="13"/>
  <c r="L423" i="13"/>
  <c r="K423" i="13"/>
  <c r="I423" i="13"/>
  <c r="AD420" i="13"/>
  <c r="X420" i="13"/>
  <c r="R420" i="13"/>
  <c r="L420" i="13"/>
  <c r="N416" i="13"/>
  <c r="AG416" i="13"/>
  <c r="AF416" i="13"/>
  <c r="AD416" i="13"/>
  <c r="AC416" i="13"/>
  <c r="AA416" i="13"/>
  <c r="Z416" i="13"/>
  <c r="X416" i="13"/>
  <c r="W416" i="13"/>
  <c r="U416" i="13"/>
  <c r="T416" i="13"/>
  <c r="R416" i="13"/>
  <c r="Q416" i="13"/>
  <c r="O416" i="13"/>
  <c r="L416" i="13"/>
  <c r="K416" i="13"/>
  <c r="I416" i="13"/>
  <c r="AF413" i="13"/>
  <c r="AD413" i="13"/>
  <c r="Z413" i="13"/>
  <c r="X413" i="13"/>
  <c r="T413" i="13"/>
  <c r="R413" i="13"/>
  <c r="N413" i="13"/>
  <c r="L413" i="13"/>
  <c r="F466" i="13"/>
  <c r="E466" i="13"/>
  <c r="F465" i="13"/>
  <c r="E465" i="13"/>
  <c r="F464" i="13"/>
  <c r="E464" i="13"/>
  <c r="F463" i="13"/>
  <c r="E463" i="13"/>
  <c r="F462" i="13"/>
  <c r="E462" i="13"/>
  <c r="F461" i="13"/>
  <c r="E461" i="13"/>
  <c r="F460" i="13"/>
  <c r="E460" i="13"/>
  <c r="F385" i="13"/>
  <c r="E385" i="13"/>
  <c r="F384" i="13"/>
  <c r="E384" i="13"/>
  <c r="F383" i="13"/>
  <c r="E383" i="13"/>
  <c r="F382" i="13"/>
  <c r="E382" i="13"/>
  <c r="F381" i="13"/>
  <c r="E381" i="13"/>
  <c r="F380" i="13"/>
  <c r="E380" i="13"/>
  <c r="F97" i="13"/>
  <c r="E97" i="13"/>
  <c r="F96" i="13"/>
  <c r="E96" i="13"/>
  <c r="F95" i="13"/>
  <c r="E95" i="13"/>
  <c r="F94" i="13"/>
  <c r="E94" i="13"/>
  <c r="F93" i="13"/>
  <c r="E93" i="13"/>
  <c r="F92" i="13"/>
  <c r="E92" i="13"/>
  <c r="F90" i="13"/>
  <c r="E90" i="13"/>
  <c r="F89" i="13"/>
  <c r="E89" i="13"/>
  <c r="F88" i="13"/>
  <c r="E88" i="13"/>
  <c r="F86" i="13"/>
  <c r="E86" i="13"/>
  <c r="F85" i="13"/>
  <c r="E85" i="13"/>
  <c r="F83" i="13"/>
  <c r="E83" i="13"/>
  <c r="F82" i="13"/>
  <c r="E82" i="13"/>
  <c r="F81" i="13"/>
  <c r="E81" i="13"/>
  <c r="F79" i="13"/>
  <c r="E79" i="13"/>
  <c r="F78" i="13"/>
  <c r="E78" i="13"/>
  <c r="E47" i="13"/>
  <c r="J64" i="13"/>
  <c r="AM481" i="13" l="1"/>
  <c r="G437" i="13"/>
  <c r="AP481" i="13"/>
  <c r="K479" i="13"/>
  <c r="F437" i="13"/>
  <c r="N479" i="13"/>
  <c r="T479" i="13"/>
  <c r="W479" i="13"/>
  <c r="W478" i="13" s="1"/>
  <c r="Z479" i="13"/>
  <c r="AC479" i="13"/>
  <c r="E410" i="13"/>
  <c r="E46" i="13"/>
  <c r="T430" i="13"/>
  <c r="AC430" i="13"/>
  <c r="K413" i="13"/>
  <c r="Q413" i="13"/>
  <c r="W413" i="13"/>
  <c r="AC413" i="13"/>
  <c r="O413" i="13"/>
  <c r="U413" i="13"/>
  <c r="AA413" i="13"/>
  <c r="AG413" i="13"/>
  <c r="AG444" i="13"/>
  <c r="N481" i="13"/>
  <c r="Z481" i="13"/>
  <c r="AC451" i="13"/>
  <c r="AC447" i="13" s="1"/>
  <c r="H55" i="13"/>
  <c r="H481" i="13"/>
  <c r="E437" i="13"/>
  <c r="L479" i="13"/>
  <c r="O479" i="13"/>
  <c r="U479" i="13"/>
  <c r="AA479" i="13"/>
  <c r="AD479" i="13"/>
  <c r="AG479" i="13"/>
  <c r="L481" i="13"/>
  <c r="O481" i="13"/>
  <c r="R481" i="13"/>
  <c r="U481" i="13"/>
  <c r="X481" i="13"/>
  <c r="AA481" i="13"/>
  <c r="AD481" i="13"/>
  <c r="L483" i="13"/>
  <c r="O483" i="13"/>
  <c r="R483" i="13"/>
  <c r="U483" i="13"/>
  <c r="X483" i="13"/>
  <c r="AA483" i="13"/>
  <c r="AD483" i="13"/>
  <c r="AG483" i="13"/>
  <c r="AI430" i="13"/>
  <c r="AL412" i="13"/>
  <c r="O409" i="13"/>
  <c r="R409" i="13"/>
  <c r="U409" i="13"/>
  <c r="X409" i="13"/>
  <c r="AA409" i="13"/>
  <c r="AD409" i="13"/>
  <c r="AG409" i="13"/>
  <c r="AJ409" i="13"/>
  <c r="AM479" i="13"/>
  <c r="AM480" i="13"/>
  <c r="AP483" i="13"/>
  <c r="AP479" i="13"/>
  <c r="Q444" i="13"/>
  <c r="T480" i="13"/>
  <c r="E420" i="13"/>
  <c r="L480" i="13"/>
  <c r="O480" i="13"/>
  <c r="R480" i="13"/>
  <c r="U480" i="13"/>
  <c r="X480" i="13"/>
  <c r="AA480" i="13"/>
  <c r="AD480" i="13"/>
  <c r="AG480" i="13"/>
  <c r="AD482" i="13"/>
  <c r="AG482" i="13"/>
  <c r="L484" i="13"/>
  <c r="O484" i="13"/>
  <c r="R484" i="13"/>
  <c r="U484" i="13"/>
  <c r="X484" i="13"/>
  <c r="AA484" i="13"/>
  <c r="AD484" i="13"/>
  <c r="AG484" i="13"/>
  <c r="AC411" i="13"/>
  <c r="AC480" i="13" s="1"/>
  <c r="E433" i="13"/>
  <c r="G433" i="13" s="1"/>
  <c r="AC412" i="13"/>
  <c r="I409" i="13"/>
  <c r="L409" i="13"/>
  <c r="AL479" i="13"/>
  <c r="AO409" i="13"/>
  <c r="AP484" i="13"/>
  <c r="AP434" i="13"/>
  <c r="AP480" i="13"/>
  <c r="T481" i="13"/>
  <c r="AQ412" i="13"/>
  <c r="U444" i="13"/>
  <c r="I444" i="13"/>
  <c r="K444" i="13"/>
  <c r="O444" i="13"/>
  <c r="W444" i="13"/>
  <c r="AA444" i="13"/>
  <c r="R444" i="13"/>
  <c r="X444" i="13"/>
  <c r="AD444" i="13"/>
  <c r="K482" i="13"/>
  <c r="U482" i="13"/>
  <c r="W482" i="13"/>
  <c r="AC482" i="13"/>
  <c r="L482" i="13"/>
  <c r="N482" i="13"/>
  <c r="R482" i="13"/>
  <c r="T482" i="13"/>
  <c r="X482" i="13"/>
  <c r="Z482" i="13"/>
  <c r="E432" i="13"/>
  <c r="Q409" i="13"/>
  <c r="W409" i="13"/>
  <c r="AI411" i="13"/>
  <c r="AI409" i="13" s="1"/>
  <c r="K412" i="13"/>
  <c r="H484" i="13"/>
  <c r="H480" i="13"/>
  <c r="I479" i="13"/>
  <c r="R479" i="13"/>
  <c r="X479" i="13"/>
  <c r="I481" i="13"/>
  <c r="I482" i="13"/>
  <c r="I483" i="13"/>
  <c r="AP409" i="13"/>
  <c r="L444" i="13"/>
  <c r="N444" i="13"/>
  <c r="T444" i="13"/>
  <c r="Z444" i="13"/>
  <c r="AF444" i="13"/>
  <c r="H444" i="13"/>
  <c r="G419" i="13"/>
  <c r="T409" i="13"/>
  <c r="Z409" i="13"/>
  <c r="AF409" i="13"/>
  <c r="F411" i="13"/>
  <c r="F412" i="13"/>
  <c r="H479" i="13"/>
  <c r="I480" i="13"/>
  <c r="I484" i="13"/>
  <c r="AP444" i="13"/>
  <c r="F410" i="13"/>
  <c r="H409" i="13"/>
  <c r="N409" i="13"/>
  <c r="H434" i="13"/>
  <c r="AO494" i="13"/>
  <c r="AO450" i="13"/>
  <c r="AO484" i="13" s="1"/>
  <c r="AO449" i="13"/>
  <c r="AO483" i="13" s="1"/>
  <c r="AO448" i="13"/>
  <c r="AO434" i="13" s="1"/>
  <c r="AO413" i="13" s="1"/>
  <c r="AO446" i="13"/>
  <c r="AO480" i="13" s="1"/>
  <c r="AO445" i="13"/>
  <c r="AO479" i="13" s="1"/>
  <c r="AO430" i="13"/>
  <c r="AO423" i="13"/>
  <c r="AO416" i="13"/>
  <c r="AP379" i="13"/>
  <c r="AO379" i="13"/>
  <c r="AP378" i="13"/>
  <c r="AP323" i="13" s="1"/>
  <c r="AO378" i="13"/>
  <c r="AO323" i="13" s="1"/>
  <c r="AP377" i="13"/>
  <c r="AP322" i="13" s="1"/>
  <c r="AO377" i="13"/>
  <c r="AO322" i="13" s="1"/>
  <c r="AP376" i="13"/>
  <c r="AP321" i="13" s="1"/>
  <c r="AO376" i="13"/>
  <c r="AO321" i="13" s="1"/>
  <c r="AP375" i="13"/>
  <c r="AP320" i="13" s="1"/>
  <c r="AP511" i="13" s="1"/>
  <c r="AP508" i="13" s="1"/>
  <c r="AO375" i="13"/>
  <c r="AO320" i="13" s="1"/>
  <c r="AO511" i="13" s="1"/>
  <c r="AO508" i="13" s="1"/>
  <c r="AP374" i="13"/>
  <c r="AO374" i="13"/>
  <c r="AO372" i="13" s="1"/>
  <c r="AP318" i="13"/>
  <c r="AO318" i="13"/>
  <c r="AP91" i="13"/>
  <c r="AO91" i="13"/>
  <c r="AP84" i="13"/>
  <c r="AO84" i="13"/>
  <c r="AQ76" i="13"/>
  <c r="AQ75" i="13"/>
  <c r="AQ74" i="13"/>
  <c r="AP77" i="13"/>
  <c r="AO77" i="13"/>
  <c r="AP31" i="13"/>
  <c r="AQ64" i="13"/>
  <c r="AO55" i="13"/>
  <c r="AO40" i="13"/>
  <c r="AN64" i="13"/>
  <c r="AK64" i="13"/>
  <c r="AO68" i="13" l="1"/>
  <c r="AP372" i="13"/>
  <c r="AO63" i="13"/>
  <c r="AO53" i="13" s="1"/>
  <c r="AO388" i="13" s="1"/>
  <c r="AO10" i="13" s="1"/>
  <c r="AO489" i="13" s="1"/>
  <c r="AP319" i="13"/>
  <c r="AP317" i="13"/>
  <c r="AO319" i="13"/>
  <c r="AO317" i="13"/>
  <c r="AO276" i="13"/>
  <c r="AO262" i="13"/>
  <c r="AO283" i="13"/>
  <c r="AO277" i="13"/>
  <c r="AO263" i="13"/>
  <c r="AO284" i="13"/>
  <c r="AO256" i="13" s="1"/>
  <c r="AO278" i="13"/>
  <c r="AO264" i="13"/>
  <c r="AO285" i="13"/>
  <c r="AO257" i="13" s="1"/>
  <c r="AO265" i="13"/>
  <c r="AO286" i="13"/>
  <c r="AO258" i="13" s="1"/>
  <c r="AO280" i="13"/>
  <c r="AO266" i="13"/>
  <c r="AO287" i="13"/>
  <c r="AO259" i="13" s="1"/>
  <c r="AO267" i="13"/>
  <c r="AO288" i="13"/>
  <c r="AO260" i="13" s="1"/>
  <c r="K409" i="13"/>
  <c r="AP276" i="13"/>
  <c r="AP275" i="13" s="1"/>
  <c r="AP262" i="13"/>
  <c r="AP283" i="13"/>
  <c r="AP263" i="13"/>
  <c r="AP284" i="13"/>
  <c r="AP256" i="13" s="1"/>
  <c r="AP278" i="13"/>
  <c r="AP264" i="13"/>
  <c r="AP285" i="13"/>
  <c r="AP257" i="13" s="1"/>
  <c r="AP265" i="13"/>
  <c r="AP286" i="13"/>
  <c r="AP258" i="13" s="1"/>
  <c r="AP266" i="13"/>
  <c r="AP287" i="13"/>
  <c r="AP259" i="13" s="1"/>
  <c r="AP267" i="13"/>
  <c r="AP288" i="13"/>
  <c r="AP260" i="13" s="1"/>
  <c r="AA482" i="13"/>
  <c r="AO67" i="13"/>
  <c r="AO279" i="13"/>
  <c r="AO69" i="13"/>
  <c r="AO281" i="13"/>
  <c r="AP63" i="13"/>
  <c r="AP53" i="13" s="1"/>
  <c r="AP277" i="13"/>
  <c r="AP67" i="13"/>
  <c r="AP279" i="13"/>
  <c r="AP68" i="13"/>
  <c r="AP280" i="13"/>
  <c r="AP69" i="13"/>
  <c r="AP60" i="13" s="1"/>
  <c r="AP50" i="13" s="1"/>
  <c r="AP43" i="13" s="1"/>
  <c r="AP281" i="13"/>
  <c r="N478" i="13"/>
  <c r="AC481" i="13"/>
  <c r="AO390" i="13"/>
  <c r="AG478" i="13"/>
  <c r="AF478" i="13"/>
  <c r="AQ409" i="13"/>
  <c r="O482" i="13"/>
  <c r="O478" i="13"/>
  <c r="L478" i="13"/>
  <c r="AP62" i="13"/>
  <c r="AP61" i="13" s="1"/>
  <c r="AO62" i="13"/>
  <c r="AO61" i="13" s="1"/>
  <c r="U478" i="13"/>
  <c r="T478" i="13"/>
  <c r="AC409" i="13"/>
  <c r="Z478" i="13"/>
  <c r="AC478" i="13"/>
  <c r="AP413" i="13"/>
  <c r="AP478" i="13"/>
  <c r="AP58" i="13"/>
  <c r="AP48" i="13" s="1"/>
  <c r="AP41" i="13" s="1"/>
  <c r="AQ481" i="13"/>
  <c r="AD478" i="13"/>
  <c r="AA478" i="13"/>
  <c r="AP494" i="13"/>
  <c r="H478" i="13"/>
  <c r="E412" i="13"/>
  <c r="G412" i="13" s="1"/>
  <c r="AP59" i="13"/>
  <c r="AP49" i="13" s="1"/>
  <c r="AP42" i="13" s="1"/>
  <c r="K481" i="13"/>
  <c r="AP52" i="13"/>
  <c r="F64" i="13"/>
  <c r="X478" i="13"/>
  <c r="R478" i="13"/>
  <c r="AO482" i="13"/>
  <c r="I478" i="13"/>
  <c r="E411" i="13"/>
  <c r="AO59" i="13"/>
  <c r="AO49" i="13" s="1"/>
  <c r="AO42" i="13" s="1"/>
  <c r="AO60" i="13"/>
  <c r="AO50" i="13" s="1"/>
  <c r="AO43" i="13" s="1"/>
  <c r="AO478" i="13"/>
  <c r="H413" i="13"/>
  <c r="AO58" i="13"/>
  <c r="AO48" i="13" s="1"/>
  <c r="AO41" i="13" s="1"/>
  <c r="AQ77" i="13"/>
  <c r="AQ84" i="13"/>
  <c r="AQ497" i="13"/>
  <c r="AO444" i="13"/>
  <c r="AL494" i="13"/>
  <c r="AL451" i="13"/>
  <c r="AL447" i="13" s="1"/>
  <c r="AL481" i="13" s="1"/>
  <c r="AN46" i="13"/>
  <c r="AK46" i="13"/>
  <c r="AJ481" i="13"/>
  <c r="AI494" i="13"/>
  <c r="AJ40" i="13"/>
  <c r="AI40" i="13"/>
  <c r="G24" i="5"/>
  <c r="AI416" i="13"/>
  <c r="AJ430" i="13"/>
  <c r="AI451" i="13"/>
  <c r="AI447" i="13" s="1"/>
  <c r="AI481" i="13" s="1"/>
  <c r="AJ448" i="13"/>
  <c r="AJ449" i="13"/>
  <c r="AJ450" i="13"/>
  <c r="AI450" i="13"/>
  <c r="AM444" i="13"/>
  <c r="AJ446" i="13"/>
  <c r="AJ445" i="13"/>
  <c r="AI446" i="13"/>
  <c r="AI448" i="13"/>
  <c r="AI449" i="13"/>
  <c r="AI445" i="13"/>
  <c r="AM434" i="13"/>
  <c r="AL434" i="13"/>
  <c r="AJ39" i="13"/>
  <c r="I31" i="13"/>
  <c r="N494" i="13"/>
  <c r="Z494" i="13"/>
  <c r="AD497" i="13"/>
  <c r="AF494" i="13"/>
  <c r="AJ494" i="13"/>
  <c r="H496" i="13"/>
  <c r="E496" i="13" s="1"/>
  <c r="I496" i="13"/>
  <c r="L53" i="13"/>
  <c r="O53" i="13"/>
  <c r="R53" i="13"/>
  <c r="H495" i="13"/>
  <c r="I495" i="13"/>
  <c r="AI39" i="13"/>
  <c r="AI41" i="13"/>
  <c r="AP395" i="13" l="1"/>
  <c r="AP18" i="13" s="1"/>
  <c r="AP394" i="13"/>
  <c r="AP17" i="13" s="1"/>
  <c r="AQ53" i="13"/>
  <c r="AL444" i="13"/>
  <c r="AO275" i="13"/>
  <c r="AO255" i="13"/>
  <c r="AO254" i="13" s="1"/>
  <c r="AO282" i="13"/>
  <c r="AP261" i="13"/>
  <c r="AP255" i="13"/>
  <c r="AP254" i="13" s="1"/>
  <c r="AP282" i="13"/>
  <c r="AO261" i="13"/>
  <c r="AO393" i="13"/>
  <c r="AO31" i="13" s="1"/>
  <c r="AO52" i="13"/>
  <c r="AO387" i="13" s="1"/>
  <c r="AO8" i="13" s="1"/>
  <c r="AO488" i="13" s="1"/>
  <c r="AP387" i="13"/>
  <c r="AK76" i="13"/>
  <c r="AK74" i="13"/>
  <c r="AD31" i="13"/>
  <c r="AO395" i="13"/>
  <c r="AO33" i="13" s="1"/>
  <c r="AO29" i="13"/>
  <c r="AK75" i="13"/>
  <c r="E451" i="13"/>
  <c r="E447" i="13" s="1"/>
  <c r="AC497" i="13"/>
  <c r="AC494" i="13" s="1"/>
  <c r="AC55" i="13"/>
  <c r="Q494" i="13"/>
  <c r="Q55" i="13"/>
  <c r="T494" i="13"/>
  <c r="T55" i="13"/>
  <c r="S497" i="13"/>
  <c r="R55" i="13"/>
  <c r="AO394" i="13"/>
  <c r="AO32" i="13" s="1"/>
  <c r="AP393" i="13"/>
  <c r="P497" i="13"/>
  <c r="O55" i="13"/>
  <c r="P55" i="13" s="1"/>
  <c r="AQ61" i="13"/>
  <c r="AQ55" i="13"/>
  <c r="H494" i="13"/>
  <c r="E495" i="13"/>
  <c r="K494" i="13"/>
  <c r="F434" i="13"/>
  <c r="AJ480" i="13"/>
  <c r="AJ484" i="13"/>
  <c r="F451" i="13"/>
  <c r="F447" i="13" s="1"/>
  <c r="AP482" i="13"/>
  <c r="AQ478" i="13"/>
  <c r="F495" i="13"/>
  <c r="I494" i="13"/>
  <c r="F496" i="13"/>
  <c r="AN497" i="13"/>
  <c r="AM31" i="13"/>
  <c r="AG494" i="13"/>
  <c r="AH494" i="13" s="1"/>
  <c r="AD494" i="13"/>
  <c r="AA494" i="13"/>
  <c r="AB494" i="13" s="1"/>
  <c r="X494" i="13"/>
  <c r="U494" i="13"/>
  <c r="O494" i="13"/>
  <c r="P494" i="13" s="1"/>
  <c r="L494" i="13"/>
  <c r="AJ479" i="13"/>
  <c r="AJ483" i="13"/>
  <c r="AK494" i="13"/>
  <c r="K478" i="13"/>
  <c r="AO37" i="13"/>
  <c r="AO51" i="13"/>
  <c r="AI483" i="13"/>
  <c r="E449" i="13"/>
  <c r="AI480" i="13"/>
  <c r="E480" i="13" s="1"/>
  <c r="E446" i="13"/>
  <c r="F446" i="13"/>
  <c r="F450" i="13"/>
  <c r="F448" i="13"/>
  <c r="AI479" i="13"/>
  <c r="E445" i="13"/>
  <c r="E448" i="13"/>
  <c r="F445" i="13"/>
  <c r="AI484" i="13"/>
  <c r="E450" i="13"/>
  <c r="F449" i="13"/>
  <c r="E481" i="13"/>
  <c r="H482" i="13"/>
  <c r="AK497" i="13"/>
  <c r="AP51" i="13"/>
  <c r="AO44" i="13"/>
  <c r="AO12" i="13"/>
  <c r="AO490" i="13" s="1"/>
  <c r="AI55" i="13"/>
  <c r="AK39" i="13"/>
  <c r="AL413" i="13"/>
  <c r="AL430" i="13"/>
  <c r="E430" i="13" s="1"/>
  <c r="AI434" i="13"/>
  <c r="AJ444" i="13"/>
  <c r="AI444" i="13"/>
  <c r="E444" i="13" s="1"/>
  <c r="AM430" i="13"/>
  <c r="AL414" i="13"/>
  <c r="AO28" i="13" l="1"/>
  <c r="AL482" i="13"/>
  <c r="AO493" i="13"/>
  <c r="E497" i="13"/>
  <c r="E494" i="13" s="1"/>
  <c r="AP40" i="13"/>
  <c r="R494" i="13"/>
  <c r="S494" i="13" s="1"/>
  <c r="AO30" i="13"/>
  <c r="AQ30" i="13" s="1"/>
  <c r="AO7" i="13"/>
  <c r="F497" i="13"/>
  <c r="AP16" i="13"/>
  <c r="W494" i="13"/>
  <c r="Y494" i="13" s="1"/>
  <c r="Y497" i="13"/>
  <c r="S55" i="13"/>
  <c r="AO386" i="13"/>
  <c r="AQ51" i="13"/>
  <c r="AQ46" i="13"/>
  <c r="F444" i="13"/>
  <c r="G444" i="13" s="1"/>
  <c r="AM494" i="13"/>
  <c r="AN494" i="13" s="1"/>
  <c r="F430" i="13"/>
  <c r="G430" i="13" s="1"/>
  <c r="AJ478" i="13"/>
  <c r="AO492" i="13"/>
  <c r="AO491" i="13"/>
  <c r="E414" i="13"/>
  <c r="AL483" i="13"/>
  <c r="AP8" i="13"/>
  <c r="AP44" i="13"/>
  <c r="AQ44" i="13" s="1"/>
  <c r="AI478" i="13"/>
  <c r="AK481" i="13"/>
  <c r="E434" i="13"/>
  <c r="AL416" i="13"/>
  <c r="E416" i="13" s="1"/>
  <c r="AL423" i="13"/>
  <c r="AL415" i="13" s="1"/>
  <c r="AL484" i="13" s="1"/>
  <c r="E484" i="13" s="1"/>
  <c r="AJ420" i="13"/>
  <c r="AJ413" i="13"/>
  <c r="AM423" i="13"/>
  <c r="AM414" i="13"/>
  <c r="AM413" i="13"/>
  <c r="AO27" i="13" l="1"/>
  <c r="AP488" i="13"/>
  <c r="G497" i="13"/>
  <c r="AP390" i="13"/>
  <c r="F494" i="13"/>
  <c r="G494" i="13" s="1"/>
  <c r="AQ39" i="13"/>
  <c r="AP388" i="13"/>
  <c r="AO487" i="13"/>
  <c r="AM483" i="13"/>
  <c r="AJ482" i="13"/>
  <c r="AM482" i="13"/>
  <c r="AM415" i="13"/>
  <c r="F415" i="13" s="1"/>
  <c r="F420" i="13"/>
  <c r="AK478" i="13"/>
  <c r="F414" i="13"/>
  <c r="AL478" i="13"/>
  <c r="E483" i="13"/>
  <c r="AP37" i="13"/>
  <c r="F413" i="13"/>
  <c r="E415" i="13"/>
  <c r="AL409" i="13"/>
  <c r="E409" i="13" s="1"/>
  <c r="F480" i="13"/>
  <c r="AJ423" i="13"/>
  <c r="AJ416" i="13"/>
  <c r="F481" i="13"/>
  <c r="G481" i="13" s="1"/>
  <c r="AM416" i="13"/>
  <c r="AI423" i="13"/>
  <c r="E423" i="13" s="1"/>
  <c r="AI413" i="13"/>
  <c r="AM409" i="13" l="1"/>
  <c r="AQ390" i="13"/>
  <c r="AP12" i="13"/>
  <c r="AP490" i="13" s="1"/>
  <c r="AQ37" i="13"/>
  <c r="AP386" i="13"/>
  <c r="AQ386" i="13" s="1"/>
  <c r="F482" i="13"/>
  <c r="AQ388" i="13"/>
  <c r="AP10" i="13"/>
  <c r="F423" i="13"/>
  <c r="AM484" i="13"/>
  <c r="F416" i="13"/>
  <c r="G416" i="13" s="1"/>
  <c r="E413" i="13"/>
  <c r="AI482" i="13"/>
  <c r="AP28" i="13"/>
  <c r="F409" i="13"/>
  <c r="G409" i="13" s="1"/>
  <c r="F483" i="13"/>
  <c r="F479" i="13"/>
  <c r="E479" i="13"/>
  <c r="E478" i="13"/>
  <c r="AP29" i="13" l="1"/>
  <c r="AQ29" i="13" s="1"/>
  <c r="AP489" i="13"/>
  <c r="AQ12" i="13"/>
  <c r="AQ10" i="13"/>
  <c r="F484" i="13"/>
  <c r="AM478" i="13"/>
  <c r="AP7" i="13"/>
  <c r="AQ7" i="13" s="1"/>
  <c r="E482" i="13"/>
  <c r="AP27" i="13" l="1"/>
  <c r="AQ27" i="13" s="1"/>
  <c r="AP487" i="13"/>
  <c r="F478" i="13"/>
  <c r="G478" i="13" s="1"/>
  <c r="AM378" i="13"/>
  <c r="AM323" i="13" s="1"/>
  <c r="AL378" i="13"/>
  <c r="AL323" i="13" s="1"/>
  <c r="AM377" i="13"/>
  <c r="AM322" i="13" s="1"/>
  <c r="AL377" i="13"/>
  <c r="AL322" i="13" s="1"/>
  <c r="AM376" i="13"/>
  <c r="AM321" i="13" s="1"/>
  <c r="AL376" i="13"/>
  <c r="AL321" i="13" s="1"/>
  <c r="AM375" i="13"/>
  <c r="AM320" i="13" s="1"/>
  <c r="AM511" i="13" s="1"/>
  <c r="AM508" i="13" s="1"/>
  <c r="AL375" i="13"/>
  <c r="AL320" i="13" s="1"/>
  <c r="AL511" i="13" s="1"/>
  <c r="AL508" i="13" s="1"/>
  <c r="AM374" i="13"/>
  <c r="AM372" i="13" s="1"/>
  <c r="AL374" i="13"/>
  <c r="AL372" i="13" s="1"/>
  <c r="AM318" i="13"/>
  <c r="AL318" i="13"/>
  <c r="AJ378" i="13"/>
  <c r="AJ323" i="13" s="1"/>
  <c r="AI378" i="13"/>
  <c r="AI323" i="13" s="1"/>
  <c r="AJ377" i="13"/>
  <c r="AJ322" i="13" s="1"/>
  <c r="AI377" i="13"/>
  <c r="AI322" i="13" s="1"/>
  <c r="AJ376" i="13"/>
  <c r="AJ321" i="13" s="1"/>
  <c r="AI376" i="13"/>
  <c r="AI321" i="13" s="1"/>
  <c r="AJ375" i="13"/>
  <c r="AJ320" i="13" s="1"/>
  <c r="AJ511" i="13" s="1"/>
  <c r="AJ508" i="13" s="1"/>
  <c r="AI375" i="13"/>
  <c r="AI320" i="13" s="1"/>
  <c r="AI511" i="13" s="1"/>
  <c r="AI508" i="13" s="1"/>
  <c r="AJ374" i="13"/>
  <c r="AI374" i="13"/>
  <c r="AI372" i="13" s="1"/>
  <c r="AJ318" i="13"/>
  <c r="AI318" i="13"/>
  <c r="AG378" i="13"/>
  <c r="AG323" i="13" s="1"/>
  <c r="AF378" i="13"/>
  <c r="AF323" i="13" s="1"/>
  <c r="AG377" i="13"/>
  <c r="AG322" i="13" s="1"/>
  <c r="AF377" i="13"/>
  <c r="AF322" i="13" s="1"/>
  <c r="AG376" i="13"/>
  <c r="AG321" i="13" s="1"/>
  <c r="AF376" i="13"/>
  <c r="AF321" i="13" s="1"/>
  <c r="AG375" i="13"/>
  <c r="AG320" i="13" s="1"/>
  <c r="AG511" i="13" s="1"/>
  <c r="AG508" i="13" s="1"/>
  <c r="AF375" i="13"/>
  <c r="AF320" i="13" s="1"/>
  <c r="AF511" i="13" s="1"/>
  <c r="AG374" i="13"/>
  <c r="AF374" i="13"/>
  <c r="AF372" i="13" s="1"/>
  <c r="AG318" i="13"/>
  <c r="AF318" i="13"/>
  <c r="AD378" i="13"/>
  <c r="AD323" i="13" s="1"/>
  <c r="AC378" i="13"/>
  <c r="AC323" i="13" s="1"/>
  <c r="AD377" i="13"/>
  <c r="AD322" i="13" s="1"/>
  <c r="AC377" i="13"/>
  <c r="AC322" i="13" s="1"/>
  <c r="AD376" i="13"/>
  <c r="AD321" i="13" s="1"/>
  <c r="AC376" i="13"/>
  <c r="AC321" i="13" s="1"/>
  <c r="AD374" i="13"/>
  <c r="AC374" i="13"/>
  <c r="AD318" i="13"/>
  <c r="AC318" i="13"/>
  <c r="AA378" i="13"/>
  <c r="AA323" i="13" s="1"/>
  <c r="Z378" i="13"/>
  <c r="Z323" i="13" s="1"/>
  <c r="AA377" i="13"/>
  <c r="AA322" i="13" s="1"/>
  <c r="Z377" i="13"/>
  <c r="Z322" i="13" s="1"/>
  <c r="AA376" i="13"/>
  <c r="AA321" i="13" s="1"/>
  <c r="Z376" i="13"/>
  <c r="Z321" i="13" s="1"/>
  <c r="AA375" i="13"/>
  <c r="AA511" i="13" s="1"/>
  <c r="AA508" i="13" s="1"/>
  <c r="Z375" i="13"/>
  <c r="AA374" i="13"/>
  <c r="Z374" i="13"/>
  <c r="AA318" i="13"/>
  <c r="Z318" i="13"/>
  <c r="X378" i="13"/>
  <c r="X323" i="13" s="1"/>
  <c r="W378" i="13"/>
  <c r="W323" i="13" s="1"/>
  <c r="X377" i="13"/>
  <c r="X322" i="13" s="1"/>
  <c r="W377" i="13"/>
  <c r="W322" i="13" s="1"/>
  <c r="X376" i="13"/>
  <c r="X321" i="13" s="1"/>
  <c r="W376" i="13"/>
  <c r="W321" i="13" s="1"/>
  <c r="X375" i="13"/>
  <c r="X320" i="13" s="1"/>
  <c r="W375" i="13"/>
  <c r="X374" i="13"/>
  <c r="W374" i="13"/>
  <c r="X318" i="13"/>
  <c r="W318" i="13"/>
  <c r="U378" i="13"/>
  <c r="U323" i="13" s="1"/>
  <c r="T378" i="13"/>
  <c r="T323" i="13" s="1"/>
  <c r="U377" i="13"/>
  <c r="U322" i="13" s="1"/>
  <c r="T377" i="13"/>
  <c r="T322" i="13" s="1"/>
  <c r="U376" i="13"/>
  <c r="U321" i="13" s="1"/>
  <c r="T376" i="13"/>
  <c r="T321" i="13" s="1"/>
  <c r="U375" i="13"/>
  <c r="U320" i="13" s="1"/>
  <c r="T375" i="13"/>
  <c r="U374" i="13"/>
  <c r="T374" i="13"/>
  <c r="U318" i="13"/>
  <c r="R378" i="13"/>
  <c r="R323" i="13" s="1"/>
  <c r="R377" i="13"/>
  <c r="R322" i="13" s="1"/>
  <c r="R376" i="13"/>
  <c r="R321" i="13" s="1"/>
  <c r="R375" i="13"/>
  <c r="R320" i="13" s="1"/>
  <c r="R374" i="13"/>
  <c r="R318" i="13"/>
  <c r="O378" i="13"/>
  <c r="O323" i="13" s="1"/>
  <c r="N378" i="13"/>
  <c r="N323" i="13" s="1"/>
  <c r="O377" i="13"/>
  <c r="O322" i="13" s="1"/>
  <c r="N377" i="13"/>
  <c r="N322" i="13" s="1"/>
  <c r="O376" i="13"/>
  <c r="O321" i="13" s="1"/>
  <c r="N376" i="13"/>
  <c r="N321" i="13" s="1"/>
  <c r="O375" i="13"/>
  <c r="O320" i="13" s="1"/>
  <c r="N375" i="13"/>
  <c r="N320" i="13" s="1"/>
  <c r="O374" i="13"/>
  <c r="N374" i="13"/>
  <c r="N372" i="13" s="1"/>
  <c r="O318" i="13"/>
  <c r="N318" i="13"/>
  <c r="L378" i="13"/>
  <c r="L323" i="13" s="1"/>
  <c r="K378" i="13"/>
  <c r="K323" i="13" s="1"/>
  <c r="L377" i="13"/>
  <c r="L322" i="13" s="1"/>
  <c r="K377" i="13"/>
  <c r="K322" i="13" s="1"/>
  <c r="L376" i="13"/>
  <c r="L321" i="13" s="1"/>
  <c r="K376" i="13"/>
  <c r="K321" i="13" s="1"/>
  <c r="L375" i="13"/>
  <c r="L320" i="13" s="1"/>
  <c r="K375" i="13"/>
  <c r="K320" i="13" s="1"/>
  <c r="L374" i="13"/>
  <c r="K374" i="13"/>
  <c r="K372" i="13" s="1"/>
  <c r="L318" i="13"/>
  <c r="K318" i="13"/>
  <c r="I374" i="13"/>
  <c r="I375" i="13"/>
  <c r="I320" i="13" s="1"/>
  <c r="F320" i="13" s="1"/>
  <c r="I376" i="13"/>
  <c r="I321" i="13" s="1"/>
  <c r="I377" i="13"/>
  <c r="I378" i="13"/>
  <c r="H374" i="13"/>
  <c r="H375" i="13"/>
  <c r="H320" i="13" s="1"/>
  <c r="H376" i="13"/>
  <c r="H321" i="13" s="1"/>
  <c r="H377" i="13"/>
  <c r="H378" i="13"/>
  <c r="I318" i="13"/>
  <c r="H318" i="13"/>
  <c r="AN71" i="13"/>
  <c r="AH76" i="13"/>
  <c r="AH74" i="13"/>
  <c r="AH71" i="13"/>
  <c r="AE75" i="13"/>
  <c r="AE74" i="13"/>
  <c r="AB76" i="13"/>
  <c r="AB75" i="13"/>
  <c r="AB74" i="13"/>
  <c r="AL379" i="13"/>
  <c r="AI379" i="13"/>
  <c r="AF379" i="13"/>
  <c r="AC379" i="13"/>
  <c r="Z379" i="13"/>
  <c r="W379" i="13"/>
  <c r="T379" i="13"/>
  <c r="N379" i="13"/>
  <c r="K379" i="13"/>
  <c r="H379" i="13"/>
  <c r="AM379" i="13"/>
  <c r="AJ379" i="13"/>
  <c r="AG379" i="13"/>
  <c r="AD379" i="13"/>
  <c r="AA379" i="13"/>
  <c r="X379" i="13"/>
  <c r="U379" i="13"/>
  <c r="R379" i="13"/>
  <c r="O379" i="13"/>
  <c r="L379" i="13"/>
  <c r="I379" i="13"/>
  <c r="AI393" i="13"/>
  <c r="AF60" i="13"/>
  <c r="AF50" i="13" s="1"/>
  <c r="AF43" i="13" s="1"/>
  <c r="R60" i="13"/>
  <c r="Z91" i="13"/>
  <c r="AB91" i="13" s="1"/>
  <c r="T91" i="13"/>
  <c r="Q91" i="13"/>
  <c r="N91" i="13"/>
  <c r="K91" i="13"/>
  <c r="AM91" i="13"/>
  <c r="AJ91" i="13"/>
  <c r="AG91" i="13"/>
  <c r="AD91" i="13"/>
  <c r="AM84" i="13"/>
  <c r="AG84" i="13"/>
  <c r="AL84" i="13"/>
  <c r="AI84" i="13"/>
  <c r="AF84" i="13"/>
  <c r="AC84" i="13"/>
  <c r="X84" i="13"/>
  <c r="U84" i="13"/>
  <c r="R84" i="13"/>
  <c r="O84" i="13"/>
  <c r="L84" i="13"/>
  <c r="I84" i="13"/>
  <c r="AM77" i="13"/>
  <c r="T77" i="13"/>
  <c r="N77" i="13"/>
  <c r="AG77" i="13"/>
  <c r="AD77" i="13"/>
  <c r="AA77" i="13"/>
  <c r="Z61" i="13"/>
  <c r="W61" i="13"/>
  <c r="T61" i="13"/>
  <c r="Q61" i="13"/>
  <c r="N61" i="13"/>
  <c r="K61" i="13"/>
  <c r="H61" i="13"/>
  <c r="AG61" i="13"/>
  <c r="H25" i="3"/>
  <c r="E25" i="3"/>
  <c r="D23" i="3"/>
  <c r="K8" i="2"/>
  <c r="Z8" i="2"/>
  <c r="Y9" i="2"/>
  <c r="B24" i="8"/>
  <c r="D23" i="8"/>
  <c r="C22" i="8" s="1"/>
  <c r="D22" i="8" s="1"/>
  <c r="D21" i="8"/>
  <c r="D20" i="8"/>
  <c r="D18" i="8"/>
  <c r="C17" i="8" s="1"/>
  <c r="D17" i="8" s="1"/>
  <c r="D16" i="8"/>
  <c r="D15" i="8"/>
  <c r="D13" i="8"/>
  <c r="D12" i="8"/>
  <c r="D10" i="8"/>
  <c r="D9" i="8"/>
  <c r="D7" i="8"/>
  <c r="D6" i="8"/>
  <c r="AD8" i="2"/>
  <c r="AO8" i="2"/>
  <c r="K6" i="2"/>
  <c r="AD9" i="2"/>
  <c r="AQ9" i="2"/>
  <c r="K9" i="2"/>
  <c r="Z5" i="2"/>
  <c r="U8" i="2"/>
  <c r="AO9" i="2"/>
  <c r="R7" i="2"/>
  <c r="AJ9" i="2"/>
  <c r="AU8" i="2"/>
  <c r="H8" i="2"/>
  <c r="AO5" i="2"/>
  <c r="E7" i="2"/>
  <c r="AN6" i="2"/>
  <c r="AR7" i="2"/>
  <c r="N7" i="2"/>
  <c r="AJ7" i="2"/>
  <c r="H5" i="2"/>
  <c r="AE9" i="2"/>
  <c r="AO6" i="2"/>
  <c r="AI5" i="2"/>
  <c r="AO7" i="2"/>
  <c r="AS9" i="2"/>
  <c r="N5" i="2"/>
  <c r="R9" i="2"/>
  <c r="V6" i="2"/>
  <c r="M7" i="2"/>
  <c r="AS5" i="2"/>
  <c r="AJ5" i="2"/>
  <c r="AQ8" i="2"/>
  <c r="Y8" i="2"/>
  <c r="M8" i="2"/>
  <c r="AV8" i="2"/>
  <c r="G8" i="2"/>
  <c r="N9" i="2"/>
  <c r="H6" i="2"/>
  <c r="AG7" i="2"/>
  <c r="W8" i="2"/>
  <c r="AD5" i="2"/>
  <c r="AH8" i="2"/>
  <c r="Q9" i="2"/>
  <c r="AR8" i="2"/>
  <c r="AQ7" i="2"/>
  <c r="AF6" i="2"/>
  <c r="W7" i="2"/>
  <c r="W9" i="2"/>
  <c r="X5" i="2"/>
  <c r="AG6" i="2"/>
  <c r="X9" i="2"/>
  <c r="AR5" i="2"/>
  <c r="AF5" i="2"/>
  <c r="AJ6" i="2"/>
  <c r="V5" i="2"/>
  <c r="M6" i="2"/>
  <c r="M9" i="2"/>
  <c r="O9" i="2"/>
  <c r="E5" i="2"/>
  <c r="J7" i="2"/>
  <c r="L7" i="2"/>
  <c r="U9" i="2"/>
  <c r="L6" i="2"/>
  <c r="J6" i="2"/>
  <c r="O7" i="2"/>
  <c r="Y5" i="2"/>
  <c r="M5" i="2"/>
  <c r="AG5" i="2"/>
  <c r="AK6" i="2"/>
  <c r="AK8" i="2"/>
  <c r="AI8" i="2"/>
  <c r="AH6" i="2"/>
  <c r="AN5" i="2"/>
  <c r="AP5" i="2"/>
  <c r="AV5" i="2"/>
  <c r="AT5" i="2"/>
  <c r="V8" i="2"/>
  <c r="S7" i="2"/>
  <c r="AV6" i="2"/>
  <c r="AT6" i="2"/>
  <c r="AG9" i="2"/>
  <c r="AP6" i="2"/>
  <c r="AP8" i="2"/>
  <c r="AN8" i="2"/>
  <c r="W6" i="2"/>
  <c r="U6" i="2"/>
  <c r="S5" i="2"/>
  <c r="S9" i="2"/>
  <c r="D6" i="2"/>
  <c r="AC5" i="2"/>
  <c r="AE5" i="2"/>
  <c r="J8" i="2"/>
  <c r="L8" i="2"/>
  <c r="AJ8" i="2"/>
  <c r="T9" i="2"/>
  <c r="U7" i="2"/>
  <c r="K7" i="2"/>
  <c r="J9" i="2"/>
  <c r="L9" i="2"/>
  <c r="AB9" i="2"/>
  <c r="AM9" i="2"/>
  <c r="D9" i="2"/>
  <c r="F9" i="2"/>
  <c r="AN7" i="2"/>
  <c r="AP7" i="2"/>
  <c r="AT7" i="2"/>
  <c r="AV7" i="2"/>
  <c r="AH7" i="2"/>
  <c r="O8" i="2"/>
  <c r="W5" i="2"/>
  <c r="U5" i="2"/>
  <c r="AJ3" i="2"/>
  <c r="S6" i="2"/>
  <c r="AK5" i="2"/>
  <c r="F5" i="2"/>
  <c r="AD7" i="2"/>
  <c r="AD3" i="2"/>
  <c r="AI6" i="2"/>
  <c r="V7" i="2"/>
  <c r="G5" i="2"/>
  <c r="G9" i="2"/>
  <c r="Y6" i="2"/>
  <c r="AC7" i="2"/>
  <c r="N6" i="2"/>
  <c r="I7" i="2"/>
  <c r="AU9" i="2"/>
  <c r="AU5" i="2"/>
  <c r="I5" i="2"/>
  <c r="M3" i="2"/>
  <c r="AS7" i="2"/>
  <c r="AK7" i="2"/>
  <c r="AI7" i="2"/>
  <c r="F8" i="2"/>
  <c r="AB8" i="2"/>
  <c r="D8" i="2"/>
  <c r="Q8" i="2"/>
  <c r="AM8" i="2"/>
  <c r="AC8" i="2"/>
  <c r="AE8" i="2"/>
  <c r="N8" i="2"/>
  <c r="D7" i="2"/>
  <c r="F7" i="2"/>
  <c r="J5" i="2"/>
  <c r="J3" i="2"/>
  <c r="T5" i="2"/>
  <c r="R5" i="2"/>
  <c r="H9" i="2"/>
  <c r="AA9" i="2"/>
  <c r="I9" i="2"/>
  <c r="X7" i="2"/>
  <c r="L5" i="2"/>
  <c r="AH5" i="2"/>
  <c r="AS8" i="2"/>
  <c r="Z9" i="2"/>
  <c r="O5" i="2"/>
  <c r="AN3" i="2"/>
  <c r="X6" i="2"/>
  <c r="AF7" i="2"/>
  <c r="AO3" i="2"/>
  <c r="AV9" i="2"/>
  <c r="U3" i="2"/>
  <c r="AT8" i="2"/>
  <c r="AC9" i="2"/>
  <c r="AF8" i="2"/>
  <c r="O6" i="2"/>
  <c r="I8" i="2"/>
  <c r="K3" i="2"/>
  <c r="AQ5" i="2"/>
  <c r="T7" i="2"/>
  <c r="AQ3" i="2"/>
  <c r="AS6" i="2"/>
  <c r="AQ6" i="2"/>
  <c r="G6" i="2"/>
  <c r="I6" i="2"/>
  <c r="AC6" i="2"/>
  <c r="R6" i="2"/>
  <c r="T6" i="2"/>
  <c r="AE6" i="2"/>
  <c r="K5" i="2"/>
  <c r="AE7" i="2"/>
  <c r="E9" i="2"/>
  <c r="S8" i="2"/>
  <c r="AR9" i="2"/>
  <c r="AM5" i="2"/>
  <c r="AA5" i="2"/>
  <c r="E6" i="2"/>
  <c r="F6" i="2"/>
  <c r="X8" i="2"/>
  <c r="AD6" i="2"/>
  <c r="Q5" i="2"/>
  <c r="D3" i="2"/>
  <c r="AB5" i="2"/>
  <c r="AR6" i="2"/>
  <c r="G7" i="2"/>
  <c r="V9" i="2"/>
  <c r="T8" i="2"/>
  <c r="R8" i="2"/>
  <c r="E8" i="2"/>
  <c r="AG8" i="2"/>
  <c r="P8" i="2"/>
  <c r="H7" i="2"/>
  <c r="D5" i="2"/>
  <c r="E3" i="2"/>
  <c r="Z7" i="2"/>
  <c r="AL9" i="2"/>
  <c r="P9" i="2"/>
  <c r="P5" i="2"/>
  <c r="L3" i="2"/>
  <c r="X3" i="2"/>
  <c r="AK9" i="2"/>
  <c r="AI9" i="2"/>
  <c r="AT9" i="2"/>
  <c r="Z6" i="2"/>
  <c r="AP9" i="2"/>
  <c r="AN9" i="2"/>
  <c r="AS3" i="2"/>
  <c r="AL5" i="2"/>
  <c r="AI3" i="2"/>
  <c r="AK3" i="2"/>
  <c r="AP3" i="2"/>
  <c r="Y7" i="2"/>
  <c r="AE3" i="2"/>
  <c r="AC3" i="2"/>
  <c r="AH9" i="2"/>
  <c r="AF9" i="2"/>
  <c r="AF3" i="2"/>
  <c r="P6" i="2"/>
  <c r="Q6" i="2"/>
  <c r="V3" i="2"/>
  <c r="W3" i="2"/>
  <c r="F3" i="2"/>
  <c r="R3" i="2"/>
  <c r="T3" i="2"/>
  <c r="I3" i="2"/>
  <c r="G3" i="2"/>
  <c r="H3" i="2"/>
  <c r="P7" i="2"/>
  <c r="Q7" i="2"/>
  <c r="S3" i="2"/>
  <c r="N3" i="2"/>
  <c r="O3" i="2"/>
  <c r="AG3" i="2"/>
  <c r="AR3" i="2"/>
  <c r="AT3" i="2"/>
  <c r="AV3" i="2"/>
  <c r="AH3" i="2"/>
  <c r="Z3" i="2"/>
  <c r="Y3" i="2"/>
  <c r="AB6" i="2"/>
  <c r="AA6" i="2"/>
  <c r="AA8" i="2"/>
  <c r="AL8" i="2"/>
  <c r="P3" i="2"/>
  <c r="Q3" i="2"/>
  <c r="AB7" i="2"/>
  <c r="AA7" i="2"/>
  <c r="AM6" i="2"/>
  <c r="AL6" i="2"/>
  <c r="AL7" i="2"/>
  <c r="AM7" i="2"/>
  <c r="AB3" i="2"/>
  <c r="AA3" i="2"/>
  <c r="AM3" i="2"/>
  <c r="AL3" i="2"/>
  <c r="AU7" i="2"/>
  <c r="AU6" i="2"/>
  <c r="AU3" i="2"/>
  <c r="L372" i="13" l="1"/>
  <c r="O372" i="13"/>
  <c r="T372" i="13"/>
  <c r="W372" i="13"/>
  <c r="Z372" i="13"/>
  <c r="AG372" i="13"/>
  <c r="AJ372" i="13"/>
  <c r="E321" i="13"/>
  <c r="U372" i="13"/>
  <c r="X372" i="13"/>
  <c r="AA372" i="13"/>
  <c r="E320" i="13"/>
  <c r="G320" i="13" s="1"/>
  <c r="F321" i="13"/>
  <c r="X511" i="13"/>
  <c r="AF508" i="13"/>
  <c r="E508" i="13" s="1"/>
  <c r="E511" i="13"/>
  <c r="H323" i="13"/>
  <c r="E323" i="13" s="1"/>
  <c r="H338" i="13"/>
  <c r="I322" i="13"/>
  <c r="F322" i="13" s="1"/>
  <c r="H322" i="13"/>
  <c r="E322" i="13" s="1"/>
  <c r="I323" i="13"/>
  <c r="F323" i="13" s="1"/>
  <c r="I338" i="13"/>
  <c r="H372" i="13"/>
  <c r="I372" i="13"/>
  <c r="R372" i="13"/>
  <c r="AC372" i="13"/>
  <c r="AE372" i="13" s="1"/>
  <c r="H319" i="13"/>
  <c r="K319" i="13"/>
  <c r="K317" i="13" s="1"/>
  <c r="N319" i="13"/>
  <c r="N317" i="13" s="1"/>
  <c r="U319" i="13"/>
  <c r="X319" i="13"/>
  <c r="X317" i="13" s="1"/>
  <c r="F179" i="13"/>
  <c r="G179" i="13" s="1"/>
  <c r="X176" i="13"/>
  <c r="F176" i="13" s="1"/>
  <c r="G176" i="13" s="1"/>
  <c r="AA319" i="13"/>
  <c r="AA317" i="13" s="1"/>
  <c r="AD319" i="13"/>
  <c r="AD317" i="13" s="1"/>
  <c r="AF319" i="13"/>
  <c r="AF317" i="13" s="1"/>
  <c r="AI319" i="13"/>
  <c r="AI317" i="13" s="1"/>
  <c r="AL319" i="13"/>
  <c r="AL317" i="13" s="1"/>
  <c r="U317" i="13"/>
  <c r="I319" i="13"/>
  <c r="I317" i="13" s="1"/>
  <c r="L319" i="13"/>
  <c r="L317" i="13" s="1"/>
  <c r="O319" i="13"/>
  <c r="R319" i="13"/>
  <c r="R317" i="13" s="1"/>
  <c r="T319" i="13"/>
  <c r="W319" i="13"/>
  <c r="Z319" i="13"/>
  <c r="AC319" i="13"/>
  <c r="AG319" i="13"/>
  <c r="AJ319" i="13"/>
  <c r="AM319" i="13"/>
  <c r="O317" i="13"/>
  <c r="W317" i="13"/>
  <c r="Z317" i="13"/>
  <c r="AC317" i="13"/>
  <c r="AG317" i="13"/>
  <c r="AJ317" i="13"/>
  <c r="AM317" i="13"/>
  <c r="T318" i="13"/>
  <c r="H317" i="13"/>
  <c r="F318" i="13"/>
  <c r="H262" i="13"/>
  <c r="H283" i="13"/>
  <c r="H267" i="13"/>
  <c r="H288" i="13"/>
  <c r="H265" i="13"/>
  <c r="H286" i="13"/>
  <c r="H263" i="13"/>
  <c r="H284" i="13"/>
  <c r="I280" i="13"/>
  <c r="I287" i="13"/>
  <c r="I266" i="13"/>
  <c r="I278" i="13"/>
  <c r="I264" i="13"/>
  <c r="I285" i="13"/>
  <c r="K276" i="13"/>
  <c r="K262" i="13"/>
  <c r="K283" i="13"/>
  <c r="K277" i="13"/>
  <c r="K263" i="13"/>
  <c r="K284" i="13"/>
  <c r="K256" i="13" s="1"/>
  <c r="K278" i="13"/>
  <c r="K264" i="13"/>
  <c r="K285" i="13"/>
  <c r="K257" i="13" s="1"/>
  <c r="K279" i="13"/>
  <c r="K265" i="13"/>
  <c r="K286" i="13"/>
  <c r="K258" i="13" s="1"/>
  <c r="K280" i="13"/>
  <c r="K266" i="13"/>
  <c r="K287" i="13"/>
  <c r="K259" i="13" s="1"/>
  <c r="K281" i="13"/>
  <c r="K267" i="13"/>
  <c r="K288" i="13"/>
  <c r="K260" i="13" s="1"/>
  <c r="N276" i="13"/>
  <c r="N262" i="13"/>
  <c r="N283" i="13"/>
  <c r="N277" i="13"/>
  <c r="N263" i="13"/>
  <c r="N284" i="13"/>
  <c r="N256" i="13" s="1"/>
  <c r="N278" i="13"/>
  <c r="N264" i="13"/>
  <c r="N285" i="13"/>
  <c r="N257" i="13" s="1"/>
  <c r="N279" i="13"/>
  <c r="N265" i="13"/>
  <c r="N286" i="13"/>
  <c r="N258" i="13" s="1"/>
  <c r="N280" i="13"/>
  <c r="N266" i="13"/>
  <c r="N287" i="13"/>
  <c r="N259" i="13" s="1"/>
  <c r="N281" i="13"/>
  <c r="N267" i="13"/>
  <c r="N288" i="13"/>
  <c r="N260" i="13" s="1"/>
  <c r="R276" i="13"/>
  <c r="R262" i="13"/>
  <c r="R283" i="13"/>
  <c r="R278" i="13"/>
  <c r="R264" i="13"/>
  <c r="R285" i="13"/>
  <c r="R257" i="13" s="1"/>
  <c r="R280" i="13"/>
  <c r="R266" i="13"/>
  <c r="R287" i="13"/>
  <c r="R259" i="13" s="1"/>
  <c r="T276" i="13"/>
  <c r="T262" i="13"/>
  <c r="T283" i="13"/>
  <c r="T277" i="13"/>
  <c r="T263" i="13"/>
  <c r="T284" i="13"/>
  <c r="T256" i="13" s="1"/>
  <c r="T279" i="13"/>
  <c r="T265" i="13"/>
  <c r="T286" i="13"/>
  <c r="T258" i="13" s="1"/>
  <c r="T280" i="13"/>
  <c r="T287" i="13"/>
  <c r="T281" i="13"/>
  <c r="T267" i="13"/>
  <c r="T288" i="13"/>
  <c r="T260" i="13" s="1"/>
  <c r="W276" i="13"/>
  <c r="W262" i="13"/>
  <c r="W283" i="13"/>
  <c r="W277" i="13"/>
  <c r="W263" i="13"/>
  <c r="W284" i="13"/>
  <c r="W256" i="13" s="1"/>
  <c r="W279" i="13"/>
  <c r="W265" i="13"/>
  <c r="W286" i="13"/>
  <c r="W258" i="13" s="1"/>
  <c r="W280" i="13"/>
  <c r="W266" i="13"/>
  <c r="W287" i="13"/>
  <c r="W259" i="13" s="1"/>
  <c r="W281" i="13"/>
  <c r="W267" i="13"/>
  <c r="W288" i="13"/>
  <c r="W260" i="13" s="1"/>
  <c r="Z276" i="13"/>
  <c r="Z262" i="13"/>
  <c r="Z283" i="13"/>
  <c r="Z277" i="13"/>
  <c r="Z263" i="13"/>
  <c r="Z284" i="13"/>
  <c r="Z256" i="13" s="1"/>
  <c r="Z278" i="13"/>
  <c r="Z264" i="13"/>
  <c r="Z285" i="13"/>
  <c r="Z257" i="13" s="1"/>
  <c r="Z279" i="13"/>
  <c r="Z265" i="13"/>
  <c r="Z286" i="13"/>
  <c r="Z258" i="13" s="1"/>
  <c r="Z280" i="13"/>
  <c r="Z266" i="13"/>
  <c r="Z287" i="13"/>
  <c r="Z259" i="13" s="1"/>
  <c r="Z281" i="13"/>
  <c r="Z267" i="13"/>
  <c r="Z288" i="13"/>
  <c r="Z260" i="13" s="1"/>
  <c r="AC276" i="13"/>
  <c r="AC262" i="13"/>
  <c r="AC283" i="13"/>
  <c r="AC277" i="13"/>
  <c r="AC263" i="13"/>
  <c r="AC284" i="13"/>
  <c r="AC256" i="13" s="1"/>
  <c r="AD279" i="13"/>
  <c r="AD265" i="13"/>
  <c r="AD286" i="13"/>
  <c r="AD258" i="13" s="1"/>
  <c r="AD280" i="13"/>
  <c r="AD266" i="13"/>
  <c r="AD287" i="13"/>
  <c r="AD259" i="13" s="1"/>
  <c r="AD281" i="13"/>
  <c r="AD267" i="13"/>
  <c r="AD288" i="13"/>
  <c r="AD260" i="13" s="1"/>
  <c r="AG276" i="13"/>
  <c r="AG262" i="13"/>
  <c r="AG283" i="13"/>
  <c r="AG277" i="13"/>
  <c r="AG263" i="13"/>
  <c r="AG284" i="13"/>
  <c r="AG256" i="13" s="1"/>
  <c r="AG278" i="13"/>
  <c r="AG264" i="13"/>
  <c r="AG285" i="13"/>
  <c r="AG257" i="13" s="1"/>
  <c r="AG279" i="13"/>
  <c r="AG265" i="13"/>
  <c r="AG286" i="13"/>
  <c r="AG258" i="13" s="1"/>
  <c r="AG280" i="13"/>
  <c r="AG266" i="13"/>
  <c r="AG287" i="13"/>
  <c r="AG259" i="13" s="1"/>
  <c r="AG281" i="13"/>
  <c r="AG267" i="13"/>
  <c r="AG288" i="13"/>
  <c r="AG260" i="13" s="1"/>
  <c r="AJ276" i="13"/>
  <c r="AJ262" i="13"/>
  <c r="AJ283" i="13"/>
  <c r="AJ277" i="13"/>
  <c r="AJ263" i="13"/>
  <c r="AJ284" i="13"/>
  <c r="AJ256" i="13" s="1"/>
  <c r="AJ278" i="13"/>
  <c r="AJ264" i="13"/>
  <c r="AJ285" i="13"/>
  <c r="AJ257" i="13" s="1"/>
  <c r="AJ279" i="13"/>
  <c r="AJ265" i="13"/>
  <c r="AJ286" i="13"/>
  <c r="AJ258" i="13" s="1"/>
  <c r="AJ280" i="13"/>
  <c r="AJ266" i="13"/>
  <c r="AJ287" i="13"/>
  <c r="AJ259" i="13" s="1"/>
  <c r="AJ281" i="13"/>
  <c r="AJ267" i="13"/>
  <c r="AJ288" i="13"/>
  <c r="AJ260" i="13" s="1"/>
  <c r="AM276" i="13"/>
  <c r="AM262" i="13"/>
  <c r="AM283" i="13"/>
  <c r="AM277" i="13"/>
  <c r="AM263" i="13"/>
  <c r="AM284" i="13"/>
  <c r="AM256" i="13" s="1"/>
  <c r="AM278" i="13"/>
  <c r="AM264" i="13"/>
  <c r="AM285" i="13"/>
  <c r="AM257" i="13" s="1"/>
  <c r="AM265" i="13"/>
  <c r="AM286" i="13"/>
  <c r="AM258" i="13" s="1"/>
  <c r="AM266" i="13"/>
  <c r="AM287" i="13"/>
  <c r="AM259" i="13" s="1"/>
  <c r="AM267" i="13"/>
  <c r="AM288" i="13"/>
  <c r="AM260" i="13" s="1"/>
  <c r="I276" i="13"/>
  <c r="I262" i="13"/>
  <c r="I283" i="13"/>
  <c r="H280" i="13"/>
  <c r="H266" i="13"/>
  <c r="H287" i="13"/>
  <c r="H278" i="13"/>
  <c r="H264" i="13"/>
  <c r="H285" i="13"/>
  <c r="I281" i="13"/>
  <c r="I267" i="13"/>
  <c r="I288" i="13"/>
  <c r="I279" i="13"/>
  <c r="I265" i="13"/>
  <c r="I286" i="13"/>
  <c r="I277" i="13"/>
  <c r="I263" i="13"/>
  <c r="I284" i="13"/>
  <c r="L276" i="13"/>
  <c r="L262" i="13"/>
  <c r="L283" i="13"/>
  <c r="L277" i="13"/>
  <c r="L263" i="13"/>
  <c r="L284" i="13"/>
  <c r="L256" i="13" s="1"/>
  <c r="L278" i="13"/>
  <c r="L264" i="13"/>
  <c r="L285" i="13"/>
  <c r="L257" i="13" s="1"/>
  <c r="L279" i="13"/>
  <c r="L265" i="13"/>
  <c r="L286" i="13"/>
  <c r="L258" i="13" s="1"/>
  <c r="L280" i="13"/>
  <c r="L287" i="13"/>
  <c r="L259" i="13" s="1"/>
  <c r="L266" i="13"/>
  <c r="L281" i="13"/>
  <c r="L267" i="13"/>
  <c r="L288" i="13"/>
  <c r="L260" i="13" s="1"/>
  <c r="O276" i="13"/>
  <c r="O262" i="13"/>
  <c r="O283" i="13"/>
  <c r="O277" i="13"/>
  <c r="O263" i="13"/>
  <c r="O284" i="13"/>
  <c r="O256" i="13" s="1"/>
  <c r="O278" i="13"/>
  <c r="O264" i="13"/>
  <c r="O285" i="13"/>
  <c r="O257" i="13" s="1"/>
  <c r="O279" i="13"/>
  <c r="O265" i="13"/>
  <c r="O286" i="13"/>
  <c r="O258" i="13" s="1"/>
  <c r="O280" i="13"/>
  <c r="O287" i="13"/>
  <c r="O259" i="13" s="1"/>
  <c r="O266" i="13"/>
  <c r="O281" i="13"/>
  <c r="O267" i="13"/>
  <c r="O288" i="13"/>
  <c r="O260" i="13" s="1"/>
  <c r="R277" i="13"/>
  <c r="R263" i="13"/>
  <c r="R284" i="13"/>
  <c r="R256" i="13" s="1"/>
  <c r="R279" i="13"/>
  <c r="R265" i="13"/>
  <c r="R286" i="13"/>
  <c r="R258" i="13" s="1"/>
  <c r="R281" i="13"/>
  <c r="R267" i="13"/>
  <c r="R288" i="13"/>
  <c r="R260" i="13" s="1"/>
  <c r="U276" i="13"/>
  <c r="U262" i="13"/>
  <c r="U283" i="13"/>
  <c r="U277" i="13"/>
  <c r="U263" i="13"/>
  <c r="U284" i="13"/>
  <c r="U256" i="13" s="1"/>
  <c r="U278" i="13"/>
  <c r="U264" i="13"/>
  <c r="U285" i="13"/>
  <c r="U257" i="13" s="1"/>
  <c r="U279" i="13"/>
  <c r="U265" i="13"/>
  <c r="U286" i="13"/>
  <c r="U258" i="13" s="1"/>
  <c r="U280" i="13"/>
  <c r="U266" i="13"/>
  <c r="U287" i="13"/>
  <c r="U259" i="13" s="1"/>
  <c r="U281" i="13"/>
  <c r="U267" i="13"/>
  <c r="U288" i="13"/>
  <c r="U260" i="13" s="1"/>
  <c r="X276" i="13"/>
  <c r="X262" i="13"/>
  <c r="X283" i="13"/>
  <c r="X277" i="13"/>
  <c r="X263" i="13"/>
  <c r="X284" i="13"/>
  <c r="X256" i="13" s="1"/>
  <c r="X279" i="13"/>
  <c r="X265" i="13"/>
  <c r="X286" i="13"/>
  <c r="X258" i="13" s="1"/>
  <c r="X280" i="13"/>
  <c r="X266" i="13"/>
  <c r="X287" i="13"/>
  <c r="X259" i="13" s="1"/>
  <c r="X281" i="13"/>
  <c r="X267" i="13"/>
  <c r="X288" i="13"/>
  <c r="X260" i="13" s="1"/>
  <c r="AA276" i="13"/>
  <c r="AA262" i="13"/>
  <c r="AA283" i="13"/>
  <c r="AA277" i="13"/>
  <c r="AA263" i="13"/>
  <c r="AA284" i="13"/>
  <c r="AA256" i="13" s="1"/>
  <c r="AA278" i="13"/>
  <c r="AA264" i="13"/>
  <c r="AA285" i="13"/>
  <c r="AA257" i="13" s="1"/>
  <c r="AA279" i="13"/>
  <c r="AA265" i="13"/>
  <c r="AA286" i="13"/>
  <c r="AA258" i="13" s="1"/>
  <c r="AA280" i="13"/>
  <c r="AA266" i="13"/>
  <c r="AA287" i="13"/>
  <c r="AA259" i="13" s="1"/>
  <c r="AA281" i="13"/>
  <c r="AA267" i="13"/>
  <c r="AA288" i="13"/>
  <c r="AA260" i="13" s="1"/>
  <c r="AD276" i="13"/>
  <c r="AD262" i="13"/>
  <c r="AD283" i="13"/>
  <c r="AD277" i="13"/>
  <c r="AD263" i="13"/>
  <c r="AD284" i="13"/>
  <c r="AD256" i="13" s="1"/>
  <c r="AC279" i="13"/>
  <c r="AC265" i="13"/>
  <c r="AC286" i="13"/>
  <c r="AC258" i="13" s="1"/>
  <c r="AC280" i="13"/>
  <c r="AC266" i="13"/>
  <c r="AC287" i="13"/>
  <c r="AC259" i="13" s="1"/>
  <c r="AC281" i="13"/>
  <c r="AC267" i="13"/>
  <c r="AC288" i="13"/>
  <c r="AC260" i="13" s="1"/>
  <c r="AF262" i="13"/>
  <c r="AF283" i="13"/>
  <c r="AF277" i="13"/>
  <c r="AF263" i="13"/>
  <c r="AF284" i="13"/>
  <c r="AF256" i="13" s="1"/>
  <c r="AF278" i="13"/>
  <c r="AF264" i="13"/>
  <c r="AF285" i="13"/>
  <c r="AF257" i="13" s="1"/>
  <c r="AF279" i="13"/>
  <c r="AF265" i="13"/>
  <c r="AF286" i="13"/>
  <c r="AF258" i="13" s="1"/>
  <c r="AF280" i="13"/>
  <c r="AF266" i="13"/>
  <c r="AF287" i="13"/>
  <c r="AF259" i="13" s="1"/>
  <c r="AF281" i="13"/>
  <c r="AF267" i="13"/>
  <c r="AF288" i="13"/>
  <c r="AF260" i="13" s="1"/>
  <c r="AI276" i="13"/>
  <c r="AI262" i="13"/>
  <c r="AI283" i="13"/>
  <c r="AI277" i="13"/>
  <c r="AI263" i="13"/>
  <c r="AI284" i="13"/>
  <c r="AI256" i="13" s="1"/>
  <c r="AI264" i="13"/>
  <c r="AI285" i="13"/>
  <c r="AI257" i="13" s="1"/>
  <c r="AI265" i="13"/>
  <c r="AI286" i="13"/>
  <c r="AI258" i="13" s="1"/>
  <c r="AI266" i="13"/>
  <c r="AI287" i="13"/>
  <c r="AI259" i="13" s="1"/>
  <c r="AI267" i="13"/>
  <c r="AI288" i="13"/>
  <c r="AI260" i="13" s="1"/>
  <c r="AL262" i="13"/>
  <c r="AL283" i="13"/>
  <c r="AL277" i="13"/>
  <c r="AL263" i="13"/>
  <c r="AL284" i="13"/>
  <c r="AL256" i="13" s="1"/>
  <c r="AL278" i="13"/>
  <c r="AL264" i="13"/>
  <c r="AL285" i="13"/>
  <c r="AL257" i="13" s="1"/>
  <c r="AL265" i="13"/>
  <c r="AL286" i="13"/>
  <c r="AL258" i="13" s="1"/>
  <c r="AL266" i="13"/>
  <c r="AL287" i="13"/>
  <c r="AL259" i="13" s="1"/>
  <c r="AL267" i="13"/>
  <c r="AL288" i="13"/>
  <c r="AL260" i="13" s="1"/>
  <c r="H276" i="13"/>
  <c r="E378" i="13"/>
  <c r="H281" i="13"/>
  <c r="E376" i="13"/>
  <c r="H279" i="13"/>
  <c r="E374" i="13"/>
  <c r="H277" i="13"/>
  <c r="AM67" i="13"/>
  <c r="AM279" i="13"/>
  <c r="AM68" i="13"/>
  <c r="AM280" i="13"/>
  <c r="F280" i="13" s="1"/>
  <c r="AM69" i="13"/>
  <c r="AM281" i="13"/>
  <c r="F281" i="13" s="1"/>
  <c r="F276" i="13"/>
  <c r="I275" i="13"/>
  <c r="AF276" i="13"/>
  <c r="AI390" i="13"/>
  <c r="AI278" i="13"/>
  <c r="AI67" i="13"/>
  <c r="AI279" i="13"/>
  <c r="AI68" i="13"/>
  <c r="AI280" i="13"/>
  <c r="AI69" i="13"/>
  <c r="AI281" i="13"/>
  <c r="AL387" i="13"/>
  <c r="AL8" i="13" s="1"/>
  <c r="AL488" i="13" s="1"/>
  <c r="AL276" i="13"/>
  <c r="AL67" i="13"/>
  <c r="AL279" i="13"/>
  <c r="AL68" i="13"/>
  <c r="AL280" i="13"/>
  <c r="AL69" i="13"/>
  <c r="AL281" i="13"/>
  <c r="F279" i="13"/>
  <c r="F378" i="13"/>
  <c r="F374" i="13"/>
  <c r="AE71" i="13"/>
  <c r="AE76" i="13"/>
  <c r="AH75" i="13"/>
  <c r="F376" i="13"/>
  <c r="C5" i="8"/>
  <c r="C8" i="8"/>
  <c r="D8" i="8" s="1"/>
  <c r="C11" i="8"/>
  <c r="D11" i="8" s="1"/>
  <c r="AN75" i="13"/>
  <c r="F377" i="13"/>
  <c r="F375" i="13"/>
  <c r="AN74" i="13"/>
  <c r="AN76" i="13"/>
  <c r="AE379" i="13"/>
  <c r="AC59" i="13"/>
  <c r="AF59" i="13"/>
  <c r="E377" i="13"/>
  <c r="AH84" i="13"/>
  <c r="E379" i="13"/>
  <c r="AE375" i="13"/>
  <c r="F379" i="13"/>
  <c r="E375" i="13"/>
  <c r="AM62" i="13"/>
  <c r="AM63" i="13"/>
  <c r="AI63" i="13"/>
  <c r="AI53" i="13" s="1"/>
  <c r="AI388" i="13" s="1"/>
  <c r="AL62" i="13"/>
  <c r="AL63" i="13"/>
  <c r="AL53" i="13" s="1"/>
  <c r="AD59" i="13"/>
  <c r="AD49" i="13" s="1"/>
  <c r="AD42" i="13" s="1"/>
  <c r="AD394" i="13" s="1"/>
  <c r="AD17" i="13" s="1"/>
  <c r="L60" i="13"/>
  <c r="X60" i="13"/>
  <c r="AI62" i="13"/>
  <c r="AL55" i="13"/>
  <c r="AJ393" i="13"/>
  <c r="AI59" i="13"/>
  <c r="AI49" i="13" s="1"/>
  <c r="AI42" i="13" s="1"/>
  <c r="AI60" i="13"/>
  <c r="AI50" i="13" s="1"/>
  <c r="AI43" i="13" s="1"/>
  <c r="AJ62" i="13"/>
  <c r="AJ52" i="13" s="1"/>
  <c r="AJ63" i="13"/>
  <c r="AJ67" i="13"/>
  <c r="AJ68" i="13"/>
  <c r="AJ59" i="13" s="1"/>
  <c r="AJ69" i="13"/>
  <c r="K53" i="13"/>
  <c r="Q53" i="13"/>
  <c r="W53" i="13"/>
  <c r="Z58" i="13"/>
  <c r="W58" i="13"/>
  <c r="Q58" i="13"/>
  <c r="K58" i="13"/>
  <c r="I53" i="13"/>
  <c r="Z53" i="13"/>
  <c r="AF55" i="13"/>
  <c r="AG58" i="13"/>
  <c r="AG48" i="13" s="1"/>
  <c r="AG41" i="13" s="1"/>
  <c r="AG393" i="13" s="1"/>
  <c r="AG16" i="13" s="1"/>
  <c r="AG31" i="13" s="1"/>
  <c r="U58" i="13"/>
  <c r="O58" i="13"/>
  <c r="I58" i="13"/>
  <c r="AM58" i="13"/>
  <c r="AM48" i="13" s="1"/>
  <c r="AM41" i="13" s="1"/>
  <c r="AL59" i="13"/>
  <c r="AL60" i="13"/>
  <c r="AL50" i="13" s="1"/>
  <c r="AL43" i="13" s="1"/>
  <c r="AD55" i="13"/>
  <c r="X55" i="13"/>
  <c r="U53" i="13"/>
  <c r="L55" i="13"/>
  <c r="Z59" i="13"/>
  <c r="Z49" i="13" s="1"/>
  <c r="Z42" i="13" s="1"/>
  <c r="Z394" i="13" s="1"/>
  <c r="Z17" i="13" s="1"/>
  <c r="Z32" i="13" s="1"/>
  <c r="T59" i="13"/>
  <c r="N59" i="13"/>
  <c r="AF395" i="13"/>
  <c r="AF18" i="13" s="1"/>
  <c r="AF33" i="13" s="1"/>
  <c r="AD61" i="13"/>
  <c r="Q77" i="13"/>
  <c r="AA61" i="13"/>
  <c r="AB61" i="13" s="1"/>
  <c r="G382" i="13"/>
  <c r="K77" i="13"/>
  <c r="W77" i="13"/>
  <c r="Z77" i="13"/>
  <c r="AB77" i="13" s="1"/>
  <c r="AJ77" i="13"/>
  <c r="AC91" i="13"/>
  <c r="AF91" i="13"/>
  <c r="AI91" i="13"/>
  <c r="AL91" i="13"/>
  <c r="L91" i="13"/>
  <c r="R91" i="13"/>
  <c r="X91" i="13"/>
  <c r="N84" i="13"/>
  <c r="T84" i="13"/>
  <c r="Z84" i="13"/>
  <c r="I91" i="13"/>
  <c r="O91" i="13"/>
  <c r="U91" i="13"/>
  <c r="I61" i="13"/>
  <c r="L61" i="13"/>
  <c r="M61" i="13" s="1"/>
  <c r="O61" i="13"/>
  <c r="P61" i="13" s="1"/>
  <c r="R61" i="13"/>
  <c r="S61" i="13" s="1"/>
  <c r="U61" i="13"/>
  <c r="V61" i="13" s="1"/>
  <c r="X61" i="13"/>
  <c r="Y61" i="13" s="1"/>
  <c r="AC61" i="13"/>
  <c r="AF61" i="13"/>
  <c r="AH61" i="13" s="1"/>
  <c r="L77" i="13"/>
  <c r="O77" i="13"/>
  <c r="P77" i="13" s="1"/>
  <c r="R77" i="13"/>
  <c r="U77" i="13"/>
  <c r="V77" i="13" s="1"/>
  <c r="X77" i="13"/>
  <c r="AC77" i="13"/>
  <c r="AH77" i="13"/>
  <c r="AL77" i="13"/>
  <c r="AN77" i="13" s="1"/>
  <c r="H84" i="13"/>
  <c r="K84" i="13"/>
  <c r="Q84" i="13"/>
  <c r="W84" i="13"/>
  <c r="Y84" i="13" s="1"/>
  <c r="AA84" i="13"/>
  <c r="AD84" i="13"/>
  <c r="AJ84" i="13"/>
  <c r="H91" i="13"/>
  <c r="C14" i="8"/>
  <c r="D14" i="8" s="1"/>
  <c r="C19" i="8"/>
  <c r="D19" i="8" s="1"/>
  <c r="D5" i="8"/>
  <c r="T317" i="13" l="1"/>
  <c r="AF275" i="13"/>
  <c r="X508" i="13"/>
  <c r="F508" i="13" s="1"/>
  <c r="F511" i="13"/>
  <c r="I324" i="13"/>
  <c r="F338" i="13"/>
  <c r="H324" i="13"/>
  <c r="E338" i="13"/>
  <c r="F317" i="13"/>
  <c r="E277" i="13"/>
  <c r="E317" i="13"/>
  <c r="G317" i="13" s="1"/>
  <c r="E318" i="13"/>
  <c r="E319" i="13"/>
  <c r="F319" i="13"/>
  <c r="AI261" i="13"/>
  <c r="AD261" i="13"/>
  <c r="E280" i="13"/>
  <c r="AI275" i="13"/>
  <c r="AI255" i="13"/>
  <c r="AI254" i="13" s="1"/>
  <c r="AI282" i="13"/>
  <c r="AF255" i="13"/>
  <c r="AF254" i="13" s="1"/>
  <c r="AF282" i="13"/>
  <c r="AD255" i="13"/>
  <c r="AD254" i="13" s="1"/>
  <c r="AD282" i="13"/>
  <c r="AA255" i="13"/>
  <c r="AA254" i="13" s="1"/>
  <c r="AA282" i="13"/>
  <c r="X255" i="13"/>
  <c r="X254" i="13" s="1"/>
  <c r="X282" i="13"/>
  <c r="U255" i="13"/>
  <c r="U282" i="13"/>
  <c r="I256" i="13"/>
  <c r="F256" i="13" s="1"/>
  <c r="F284" i="13"/>
  <c r="I260" i="13"/>
  <c r="F260" i="13" s="1"/>
  <c r="F288" i="13"/>
  <c r="H259" i="13"/>
  <c r="E287" i="13"/>
  <c r="F262" i="13"/>
  <c r="I261" i="13"/>
  <c r="AM255" i="13"/>
  <c r="AM254" i="13" s="1"/>
  <c r="AM282" i="13"/>
  <c r="AJ255" i="13"/>
  <c r="AJ254" i="13" s="1"/>
  <c r="AJ282" i="13"/>
  <c r="AG255" i="13"/>
  <c r="AG254" i="13" s="1"/>
  <c r="AG282" i="13"/>
  <c r="R255" i="13"/>
  <c r="R254" i="13" s="1"/>
  <c r="R282" i="13"/>
  <c r="N255" i="13"/>
  <c r="N254" i="13" s="1"/>
  <c r="N282" i="13"/>
  <c r="K255" i="13"/>
  <c r="K254" i="13" s="1"/>
  <c r="K282" i="13"/>
  <c r="E262" i="13"/>
  <c r="H261" i="13"/>
  <c r="AL261" i="13"/>
  <c r="AD275" i="13"/>
  <c r="AA275" i="13"/>
  <c r="X275" i="13"/>
  <c r="U254" i="13"/>
  <c r="U275" i="13"/>
  <c r="O261" i="13"/>
  <c r="L261" i="13"/>
  <c r="F277" i="13"/>
  <c r="F265" i="13"/>
  <c r="AJ275" i="13"/>
  <c r="AG275" i="13"/>
  <c r="AC261" i="13"/>
  <c r="Z261" i="13"/>
  <c r="W261" i="13"/>
  <c r="E261" i="13" s="1"/>
  <c r="R275" i="13"/>
  <c r="N275" i="13"/>
  <c r="K275" i="13"/>
  <c r="F264" i="13"/>
  <c r="F266" i="13"/>
  <c r="E263" i="13"/>
  <c r="E265" i="13"/>
  <c r="E267" i="13"/>
  <c r="AL255" i="13"/>
  <c r="AL254" i="13" s="1"/>
  <c r="AL282" i="13"/>
  <c r="O255" i="13"/>
  <c r="O254" i="13" s="1"/>
  <c r="O282" i="13"/>
  <c r="L255" i="13"/>
  <c r="L254" i="13" s="1"/>
  <c r="L282" i="13"/>
  <c r="I258" i="13"/>
  <c r="F258" i="13" s="1"/>
  <c r="F286" i="13"/>
  <c r="H257" i="13"/>
  <c r="E285" i="13"/>
  <c r="I255" i="13"/>
  <c r="F283" i="13"/>
  <c r="I282" i="13"/>
  <c r="AC255" i="13"/>
  <c r="AC254" i="13" s="1"/>
  <c r="AC282" i="13"/>
  <c r="Z255" i="13"/>
  <c r="Z254" i="13" s="1"/>
  <c r="Z282" i="13"/>
  <c r="W255" i="13"/>
  <c r="W254" i="13" s="1"/>
  <c r="E254" i="13" s="1"/>
  <c r="W282" i="13"/>
  <c r="T255" i="13"/>
  <c r="T282" i="13"/>
  <c r="F285" i="13"/>
  <c r="G285" i="13" s="1"/>
  <c r="I257" i="13"/>
  <c r="I259" i="13"/>
  <c r="F259" i="13" s="1"/>
  <c r="F287" i="13"/>
  <c r="H256" i="13"/>
  <c r="E256" i="13" s="1"/>
  <c r="E284" i="13"/>
  <c r="E286" i="13"/>
  <c r="H258" i="13"/>
  <c r="E258" i="13" s="1"/>
  <c r="E288" i="13"/>
  <c r="H260" i="13"/>
  <c r="E260" i="13" s="1"/>
  <c r="H255" i="13"/>
  <c r="E283" i="13"/>
  <c r="H282" i="13"/>
  <c r="E282" i="13" s="1"/>
  <c r="AM275" i="13"/>
  <c r="AF261" i="13"/>
  <c r="AA261" i="13"/>
  <c r="X261" i="13"/>
  <c r="U261" i="13"/>
  <c r="O275" i="13"/>
  <c r="L275" i="13"/>
  <c r="F263" i="13"/>
  <c r="F267" i="13"/>
  <c r="AM261" i="13"/>
  <c r="AJ261" i="13"/>
  <c r="AG261" i="13"/>
  <c r="AC275" i="13"/>
  <c r="Z275" i="13"/>
  <c r="W275" i="13"/>
  <c r="E275" i="13" s="1"/>
  <c r="T275" i="13"/>
  <c r="R261" i="13"/>
  <c r="N261" i="13"/>
  <c r="K261" i="13"/>
  <c r="F278" i="13"/>
  <c r="G278" i="13" s="1"/>
  <c r="AL275" i="13"/>
  <c r="F275" i="13"/>
  <c r="E276" i="13"/>
  <c r="H275" i="13"/>
  <c r="E69" i="13"/>
  <c r="E68" i="13"/>
  <c r="E67" i="13"/>
  <c r="E279" i="13"/>
  <c r="E281" i="13"/>
  <c r="G375" i="13"/>
  <c r="AL61" i="13"/>
  <c r="P76" i="13"/>
  <c r="AI395" i="13"/>
  <c r="AI18" i="13" s="1"/>
  <c r="AI33" i="13" s="1"/>
  <c r="F63" i="13"/>
  <c r="E62" i="13"/>
  <c r="AI52" i="13"/>
  <c r="AI61" i="13"/>
  <c r="E61" i="13" s="1"/>
  <c r="Y75" i="13"/>
  <c r="F62" i="13"/>
  <c r="P74" i="13"/>
  <c r="P75" i="13"/>
  <c r="P71" i="13"/>
  <c r="Y76" i="13"/>
  <c r="Y74" i="13"/>
  <c r="AM61" i="13"/>
  <c r="E91" i="13"/>
  <c r="S77" i="13"/>
  <c r="J61" i="13"/>
  <c r="AL395" i="13"/>
  <c r="AL18" i="13" s="1"/>
  <c r="AL33" i="13" s="1"/>
  <c r="AD40" i="13"/>
  <c r="AD390" i="13" s="1"/>
  <c r="AD12" i="13" s="1"/>
  <c r="AD490" i="13" s="1"/>
  <c r="AE55" i="13"/>
  <c r="Y77" i="13"/>
  <c r="AE61" i="13"/>
  <c r="AJ390" i="13"/>
  <c r="AK55" i="13"/>
  <c r="AF493" i="13"/>
  <c r="Z492" i="13"/>
  <c r="J497" i="13"/>
  <c r="F69" i="13"/>
  <c r="F68" i="13"/>
  <c r="F67" i="13"/>
  <c r="F91" i="13"/>
  <c r="E63" i="13"/>
  <c r="C24" i="8"/>
  <c r="E84" i="13"/>
  <c r="F84" i="13"/>
  <c r="AK77" i="13"/>
  <c r="AM393" i="13"/>
  <c r="AM16" i="13" s="1"/>
  <c r="AJ53" i="13"/>
  <c r="AJ388" i="13" s="1"/>
  <c r="AK388" i="13" s="1"/>
  <c r="T60" i="13"/>
  <c r="T50" i="13" s="1"/>
  <c r="T43" i="13" s="1"/>
  <c r="T395" i="13" s="1"/>
  <c r="T18" i="13" s="1"/>
  <c r="T33" i="13" s="1"/>
  <c r="H60" i="13"/>
  <c r="H50" i="13" s="1"/>
  <c r="AC58" i="13"/>
  <c r="AC48" i="13" s="1"/>
  <c r="AA60" i="13"/>
  <c r="AA50" i="13" s="1"/>
  <c r="M53" i="13"/>
  <c r="U60" i="13"/>
  <c r="U50" i="13" s="1"/>
  <c r="O60" i="13"/>
  <c r="O50" i="13" s="1"/>
  <c r="I60" i="13"/>
  <c r="AJ58" i="13"/>
  <c r="AJ48" i="13" s="1"/>
  <c r="AJ41" i="13" s="1"/>
  <c r="W59" i="13"/>
  <c r="W49" i="13" s="1"/>
  <c r="W42" i="13" s="1"/>
  <c r="W394" i="13" s="1"/>
  <c r="W17" i="13" s="1"/>
  <c r="W32" i="13" s="1"/>
  <c r="Q59" i="13"/>
  <c r="Q49" i="13" s="1"/>
  <c r="Q42" i="13" s="1"/>
  <c r="Q394" i="13" s="1"/>
  <c r="Q17" i="13" s="1"/>
  <c r="Q32" i="13" s="1"/>
  <c r="K59" i="13"/>
  <c r="K49" i="13" s="1"/>
  <c r="K42" i="13" s="1"/>
  <c r="K394" i="13" s="1"/>
  <c r="K17" i="13" s="1"/>
  <c r="K32" i="13" s="1"/>
  <c r="I55" i="13"/>
  <c r="Z387" i="13"/>
  <c r="AJ61" i="13"/>
  <c r="Z60" i="13"/>
  <c r="Z50" i="13" s="1"/>
  <c r="Z43" i="13" s="1"/>
  <c r="Z395" i="13" s="1"/>
  <c r="Z18" i="13" s="1"/>
  <c r="Z33" i="13" s="1"/>
  <c r="N60" i="13"/>
  <c r="N50" i="13" s="1"/>
  <c r="N43" i="13" s="1"/>
  <c r="N395" i="13" s="1"/>
  <c r="N18" i="13" s="1"/>
  <c r="N33" i="13" s="1"/>
  <c r="Z55" i="13"/>
  <c r="AC60" i="13"/>
  <c r="AC50" i="13" s="1"/>
  <c r="AC43" i="13" s="1"/>
  <c r="AC395" i="13" s="1"/>
  <c r="AC18" i="13" s="1"/>
  <c r="AC33" i="13" s="1"/>
  <c r="AD58" i="13"/>
  <c r="AD48" i="13" s="1"/>
  <c r="AD41" i="13" s="1"/>
  <c r="AD393" i="13" s="1"/>
  <c r="AD16" i="13" s="1"/>
  <c r="H59" i="13"/>
  <c r="H49" i="13" s="1"/>
  <c r="AC53" i="13"/>
  <c r="T38" i="13"/>
  <c r="T387" i="13" s="1"/>
  <c r="G379" i="13"/>
  <c r="G64" i="13"/>
  <c r="AI58" i="13"/>
  <c r="AJ49" i="13"/>
  <c r="AM55" i="13"/>
  <c r="AN55" i="13" s="1"/>
  <c r="AM52" i="13"/>
  <c r="AM387" i="13" s="1"/>
  <c r="AD60" i="13"/>
  <c r="AM59" i="13"/>
  <c r="AM49" i="13" s="1"/>
  <c r="AM42" i="13" s="1"/>
  <c r="AM394" i="13" s="1"/>
  <c r="AM17" i="13" s="1"/>
  <c r="AA55" i="13"/>
  <c r="AG55" i="13"/>
  <c r="AH55" i="13" s="1"/>
  <c r="W60" i="13"/>
  <c r="Q60" i="13"/>
  <c r="K60" i="13"/>
  <c r="K50" i="13" s="1"/>
  <c r="AF53" i="13"/>
  <c r="AM60" i="13"/>
  <c r="AM50" i="13" s="1"/>
  <c r="AM43" i="13" s="1"/>
  <c r="X59" i="13"/>
  <c r="R59" i="13"/>
  <c r="R49" i="13" s="1"/>
  <c r="L59" i="13"/>
  <c r="L49" i="13" s="1"/>
  <c r="R58" i="13"/>
  <c r="AA58" i="13"/>
  <c r="AA48" i="13" s="1"/>
  <c r="AA41" i="13" s="1"/>
  <c r="AA393" i="13" s="1"/>
  <c r="AA16" i="13" s="1"/>
  <c r="AL58" i="13"/>
  <c r="AL48" i="13" s="1"/>
  <c r="N53" i="13"/>
  <c r="P53" i="13" s="1"/>
  <c r="H53" i="13"/>
  <c r="J53" i="13" s="1"/>
  <c r="H58" i="13"/>
  <c r="H48" i="13" s="1"/>
  <c r="N58" i="13"/>
  <c r="N48" i="13" s="1"/>
  <c r="N41" i="13" s="1"/>
  <c r="N393" i="13" s="1"/>
  <c r="N16" i="13" s="1"/>
  <c r="N31" i="13" s="1"/>
  <c r="AG53" i="13"/>
  <c r="AA53" i="13"/>
  <c r="AB53" i="13" s="1"/>
  <c r="AM53" i="13"/>
  <c r="AD45" i="13"/>
  <c r="AG60" i="13"/>
  <c r="AG50" i="13" s="1"/>
  <c r="AG59" i="13"/>
  <c r="AG49" i="13" s="1"/>
  <c r="AG42" i="13" s="1"/>
  <c r="AG394" i="13" s="1"/>
  <c r="AG17" i="13" s="1"/>
  <c r="AA59" i="13"/>
  <c r="S53" i="13"/>
  <c r="U55" i="13"/>
  <c r="V55" i="13" s="1"/>
  <c r="X53" i="13"/>
  <c r="Y53" i="13" s="1"/>
  <c r="AJ60" i="13"/>
  <c r="U59" i="13"/>
  <c r="U49" i="13" s="1"/>
  <c r="O59" i="13"/>
  <c r="O49" i="13" s="1"/>
  <c r="L58" i="13"/>
  <c r="X58" i="13"/>
  <c r="AD53" i="13"/>
  <c r="T53" i="13"/>
  <c r="V53" i="13" s="1"/>
  <c r="I59" i="13"/>
  <c r="I49" i="13" s="1"/>
  <c r="T58" i="13"/>
  <c r="T48" i="13" s="1"/>
  <c r="T41" i="13" s="1"/>
  <c r="T393" i="13" s="1"/>
  <c r="T16" i="13" s="1"/>
  <c r="T31" i="13" s="1"/>
  <c r="AF58" i="13"/>
  <c r="AF48" i="13" s="1"/>
  <c r="Y55" i="13"/>
  <c r="W48" i="13"/>
  <c r="W41" i="13" s="1"/>
  <c r="W393" i="13" s="1"/>
  <c r="W16" i="13" s="1"/>
  <c r="W31" i="13" s="1"/>
  <c r="Y46" i="13"/>
  <c r="X50" i="13"/>
  <c r="X43" i="13" s="1"/>
  <c r="X395" i="13" s="1"/>
  <c r="X18" i="13" s="1"/>
  <c r="V46" i="13"/>
  <c r="T49" i="13"/>
  <c r="T42" i="13" s="1"/>
  <c r="T394" i="13" s="1"/>
  <c r="T17" i="13" s="1"/>
  <c r="T32" i="13" s="1"/>
  <c r="Q38" i="13"/>
  <c r="Q48" i="13"/>
  <c r="Q41" i="13" s="1"/>
  <c r="Q393" i="13" s="1"/>
  <c r="Q16" i="13" s="1"/>
  <c r="Q31" i="13" s="1"/>
  <c r="R50" i="13"/>
  <c r="R43" i="13" s="1"/>
  <c r="R395" i="13" s="1"/>
  <c r="R18" i="13" s="1"/>
  <c r="N40" i="13"/>
  <c r="N38" i="13"/>
  <c r="N387" i="13" s="1"/>
  <c r="N49" i="13"/>
  <c r="N42" i="13" s="1"/>
  <c r="N394" i="13" s="1"/>
  <c r="N17" i="13" s="1"/>
  <c r="N32" i="13" s="1"/>
  <c r="M46" i="13"/>
  <c r="L50" i="13"/>
  <c r="L43" i="13" s="1"/>
  <c r="L395" i="13" s="1"/>
  <c r="L18" i="13" s="1"/>
  <c r="K48" i="13"/>
  <c r="K41" i="13" s="1"/>
  <c r="K393" i="13" s="1"/>
  <c r="K16" i="13" s="1"/>
  <c r="K31" i="13" s="1"/>
  <c r="AL49" i="13"/>
  <c r="AF49" i="13"/>
  <c r="AC49" i="13"/>
  <c r="Z48" i="13"/>
  <c r="Q40" i="13"/>
  <c r="U48" i="13"/>
  <c r="O48" i="13"/>
  <c r="Q39" i="13"/>
  <c r="Q388" i="13" s="1"/>
  <c r="Q10" i="13" s="1"/>
  <c r="Q489" i="13" s="1"/>
  <c r="K39" i="13"/>
  <c r="K388" i="13" s="1"/>
  <c r="T39" i="13"/>
  <c r="T40" i="13"/>
  <c r="U39" i="13"/>
  <c r="R40" i="13"/>
  <c r="R390" i="13" s="1"/>
  <c r="O40" i="13"/>
  <c r="AI51" i="13"/>
  <c r="X39" i="13"/>
  <c r="I39" i="13"/>
  <c r="X390" i="13"/>
  <c r="AF38" i="13"/>
  <c r="AF387" i="13" s="1"/>
  <c r="AC387" i="13"/>
  <c r="D24" i="8"/>
  <c r="AE53" i="13" l="1"/>
  <c r="G372" i="13"/>
  <c r="E255" i="13"/>
  <c r="H254" i="13"/>
  <c r="I254" i="13"/>
  <c r="F254" i="13" s="1"/>
  <c r="F255" i="13"/>
  <c r="F282" i="13"/>
  <c r="G282" i="13" s="1"/>
  <c r="F261" i="13"/>
  <c r="G275" i="13"/>
  <c r="AK61" i="13"/>
  <c r="AH53" i="13"/>
  <c r="Q29" i="13"/>
  <c r="AN61" i="13"/>
  <c r="X12" i="13"/>
  <c r="X490" i="13" s="1"/>
  <c r="G84" i="13"/>
  <c r="AB55" i="13"/>
  <c r="AD30" i="13"/>
  <c r="AI493" i="13"/>
  <c r="AL493" i="13"/>
  <c r="R42" i="13"/>
  <c r="R394" i="13" s="1"/>
  <c r="R17" i="13" s="1"/>
  <c r="F61" i="13"/>
  <c r="E48" i="13"/>
  <c r="W51" i="13"/>
  <c r="K387" i="13"/>
  <c r="K8" i="13" s="1"/>
  <c r="K488" i="13" s="1"/>
  <c r="L51" i="13"/>
  <c r="K10" i="13"/>
  <c r="K489" i="13" s="1"/>
  <c r="M52" i="13"/>
  <c r="L387" i="13"/>
  <c r="J55" i="13"/>
  <c r="N492" i="13"/>
  <c r="O39" i="13"/>
  <c r="O388" i="13" s="1"/>
  <c r="O10" i="13" s="1"/>
  <c r="P46" i="13"/>
  <c r="Q491" i="13"/>
  <c r="W492" i="13"/>
  <c r="W491" i="13"/>
  <c r="T493" i="13"/>
  <c r="Q492" i="13"/>
  <c r="K491" i="13"/>
  <c r="N491" i="13"/>
  <c r="T492" i="13"/>
  <c r="T491" i="13"/>
  <c r="AC493" i="13"/>
  <c r="K492" i="13"/>
  <c r="Z493" i="13"/>
  <c r="N493" i="13"/>
  <c r="U388" i="13"/>
  <c r="V39" i="13"/>
  <c r="F53" i="13"/>
  <c r="G61" i="13"/>
  <c r="F58" i="13"/>
  <c r="U43" i="13"/>
  <c r="U395" i="13" s="1"/>
  <c r="U18" i="13" s="1"/>
  <c r="I388" i="13"/>
  <c r="F59" i="13"/>
  <c r="H43" i="13"/>
  <c r="E58" i="13"/>
  <c r="F60" i="13"/>
  <c r="L39" i="13"/>
  <c r="M39" i="13" s="1"/>
  <c r="E49" i="13"/>
  <c r="I50" i="13"/>
  <c r="E59" i="13"/>
  <c r="F55" i="13"/>
  <c r="F52" i="13"/>
  <c r="E60" i="13"/>
  <c r="T388" i="13"/>
  <c r="T10" i="13" s="1"/>
  <c r="T489" i="13" s="1"/>
  <c r="E53" i="13"/>
  <c r="X388" i="13"/>
  <c r="X10" i="13" s="1"/>
  <c r="E52" i="13"/>
  <c r="AG45" i="13"/>
  <c r="AG44" i="13" s="1"/>
  <c r="O390" i="13"/>
  <c r="O12" i="13" s="1"/>
  <c r="AA390" i="13"/>
  <c r="AM40" i="13"/>
  <c r="AM390" i="13" s="1"/>
  <c r="AM12" i="13" s="1"/>
  <c r="AM490" i="13" s="1"/>
  <c r="AD51" i="13"/>
  <c r="Q390" i="13"/>
  <c r="Q12" i="13" s="1"/>
  <c r="Q490" i="13" s="1"/>
  <c r="Q387" i="13"/>
  <c r="Q8" i="13" s="1"/>
  <c r="Q488" i="13" s="1"/>
  <c r="W387" i="13"/>
  <c r="W8" i="13" s="1"/>
  <c r="W488" i="13" s="1"/>
  <c r="T390" i="13"/>
  <c r="T12" i="13" s="1"/>
  <c r="T490" i="13" s="1"/>
  <c r="AM39" i="13"/>
  <c r="AM388" i="13" s="1"/>
  <c r="AM10" i="13" s="1"/>
  <c r="AM489" i="13" s="1"/>
  <c r="X45" i="13"/>
  <c r="X38" i="13" s="1"/>
  <c r="X387" i="13" s="1"/>
  <c r="O45" i="13"/>
  <c r="T8" i="13"/>
  <c r="T488" i="13" s="1"/>
  <c r="N390" i="13"/>
  <c r="N12" i="13" s="1"/>
  <c r="N8" i="13"/>
  <c r="N488" i="13" s="1"/>
  <c r="AN53" i="13"/>
  <c r="AK53" i="13"/>
  <c r="AI10" i="13"/>
  <c r="AI489" i="13" s="1"/>
  <c r="W40" i="13"/>
  <c r="N39" i="13"/>
  <c r="P39" i="13" s="1"/>
  <c r="Q51" i="13"/>
  <c r="AG43" i="13"/>
  <c r="AG395" i="13" s="1"/>
  <c r="Q50" i="13"/>
  <c r="Q44" i="13" s="1"/>
  <c r="Z51" i="13"/>
  <c r="K40" i="13"/>
  <c r="K44" i="13"/>
  <c r="L42" i="13"/>
  <c r="L394" i="13" s="1"/>
  <c r="L17" i="13" s="1"/>
  <c r="AJ16" i="13"/>
  <c r="AJ31" i="13" s="1"/>
  <c r="AJ42" i="13"/>
  <c r="AJ394" i="13" s="1"/>
  <c r="R12" i="13"/>
  <c r="X51" i="13"/>
  <c r="T51" i="13"/>
  <c r="N44" i="13"/>
  <c r="T44" i="13"/>
  <c r="AJ12" i="13"/>
  <c r="AJ490" i="13" s="1"/>
  <c r="AJ38" i="13"/>
  <c r="AJ387" i="13" s="1"/>
  <c r="AA43" i="13"/>
  <c r="AL51" i="13"/>
  <c r="AG51" i="13"/>
  <c r="AM51" i="13"/>
  <c r="AJ50" i="13"/>
  <c r="AJ43" i="13" s="1"/>
  <c r="AA387" i="13"/>
  <c r="AA49" i="13"/>
  <c r="AD38" i="13"/>
  <c r="AD50" i="13"/>
  <c r="K51" i="13"/>
  <c r="N51" i="13"/>
  <c r="U51" i="13"/>
  <c r="AC51" i="13"/>
  <c r="AF51" i="13"/>
  <c r="AA51" i="13"/>
  <c r="AM44" i="13"/>
  <c r="O51" i="13"/>
  <c r="R51" i="13"/>
  <c r="AJ51" i="13"/>
  <c r="AM395" i="13"/>
  <c r="AL28" i="13"/>
  <c r="AF8" i="13"/>
  <c r="AF488" i="13" s="1"/>
  <c r="AC8" i="13"/>
  <c r="AC488" i="13" s="1"/>
  <c r="AL39" i="13"/>
  <c r="AL388" i="13" s="1"/>
  <c r="AL42" i="13"/>
  <c r="AL41" i="13"/>
  <c r="AF39" i="13"/>
  <c r="AF388" i="13" s="1"/>
  <c r="AF42" i="13"/>
  <c r="AF41" i="13"/>
  <c r="AC388" i="13"/>
  <c r="AC42" i="13"/>
  <c r="AC41" i="13"/>
  <c r="Z41" i="13"/>
  <c r="Z40" i="13"/>
  <c r="Z390" i="13" s="1"/>
  <c r="X49" i="13"/>
  <c r="F49" i="13" s="1"/>
  <c r="W50" i="13"/>
  <c r="O43" i="13"/>
  <c r="O395" i="13" s="1"/>
  <c r="I48" i="13"/>
  <c r="L48" i="13"/>
  <c r="L44" i="13" s="1"/>
  <c r="X48" i="13"/>
  <c r="I40" i="13"/>
  <c r="I390" i="13" s="1"/>
  <c r="T37" i="13"/>
  <c r="K43" i="13"/>
  <c r="K395" i="13" s="1"/>
  <c r="K18" i="13" s="1"/>
  <c r="K33" i="13" s="1"/>
  <c r="H39" i="13"/>
  <c r="O42" i="13"/>
  <c r="O394" i="13" s="1"/>
  <c r="R38" i="13"/>
  <c r="R387" i="13" s="1"/>
  <c r="O44" i="13"/>
  <c r="U42" i="13"/>
  <c r="U394" i="13" s="1"/>
  <c r="H41" i="13"/>
  <c r="U45" i="13"/>
  <c r="R48" i="13"/>
  <c r="H42" i="13"/>
  <c r="H40" i="13"/>
  <c r="H390" i="13" s="1"/>
  <c r="H12" i="13" s="1"/>
  <c r="H490" i="13" s="1"/>
  <c r="O41" i="13"/>
  <c r="U41" i="13"/>
  <c r="I42" i="13"/>
  <c r="M387" i="13" l="1"/>
  <c r="S51" i="13"/>
  <c r="M44" i="13"/>
  <c r="S387" i="13"/>
  <c r="N490" i="13"/>
  <c r="N30" i="13"/>
  <c r="AB390" i="13"/>
  <c r="AC28" i="13"/>
  <c r="R30" i="13"/>
  <c r="R490" i="13"/>
  <c r="T28" i="13"/>
  <c r="T30" i="13"/>
  <c r="Q28" i="13"/>
  <c r="Q30" i="13"/>
  <c r="O30" i="13"/>
  <c r="P30" i="13" s="1"/>
  <c r="O490" i="13"/>
  <c r="O29" i="13"/>
  <c r="O489" i="13"/>
  <c r="AF28" i="13"/>
  <c r="W28" i="13"/>
  <c r="X29" i="13"/>
  <c r="X489" i="13"/>
  <c r="T29" i="13"/>
  <c r="K29" i="13"/>
  <c r="K28" i="13"/>
  <c r="X30" i="13"/>
  <c r="AB51" i="13"/>
  <c r="AG38" i="13"/>
  <c r="AJ30" i="13"/>
  <c r="O38" i="13"/>
  <c r="O387" i="13" s="1"/>
  <c r="O8" i="13" s="1"/>
  <c r="O488" i="13" s="1"/>
  <c r="N37" i="13"/>
  <c r="N386" i="13" s="1"/>
  <c r="AM30" i="13"/>
  <c r="AM29" i="13"/>
  <c r="AM487" i="13"/>
  <c r="J39" i="13"/>
  <c r="L388" i="13"/>
  <c r="M388" i="13" s="1"/>
  <c r="H30" i="13"/>
  <c r="AI29" i="13"/>
  <c r="O28" i="13"/>
  <c r="N28" i="13"/>
  <c r="F46" i="13"/>
  <c r="G46" i="13" s="1"/>
  <c r="Y51" i="13"/>
  <c r="E42" i="13"/>
  <c r="V51" i="13"/>
  <c r="P44" i="13"/>
  <c r="V388" i="13"/>
  <c r="S390" i="13"/>
  <c r="AH51" i="13"/>
  <c r="AE51" i="13"/>
  <c r="P12" i="13"/>
  <c r="P51" i="13"/>
  <c r="AG39" i="13"/>
  <c r="AG388" i="13" s="1"/>
  <c r="AH46" i="13"/>
  <c r="AD388" i="13"/>
  <c r="AE46" i="13"/>
  <c r="AA39" i="13"/>
  <c r="AB46" i="13"/>
  <c r="S12" i="13"/>
  <c r="S30" i="13" s="1"/>
  <c r="P390" i="13"/>
  <c r="M51" i="13"/>
  <c r="Z8" i="13"/>
  <c r="Z488" i="13" s="1"/>
  <c r="X44" i="13"/>
  <c r="R39" i="13"/>
  <c r="R388" i="13" s="1"/>
  <c r="S388" i="13" s="1"/>
  <c r="S46" i="13"/>
  <c r="K493" i="13"/>
  <c r="AA388" i="13"/>
  <c r="E50" i="13"/>
  <c r="J390" i="13"/>
  <c r="H388" i="13"/>
  <c r="H395" i="13"/>
  <c r="I394" i="13"/>
  <c r="H393" i="13"/>
  <c r="H16" i="13" s="1"/>
  <c r="H31" i="13" s="1"/>
  <c r="E41" i="13"/>
  <c r="F50" i="13"/>
  <c r="I43" i="13"/>
  <c r="F48" i="13"/>
  <c r="N388" i="13"/>
  <c r="AK51" i="13"/>
  <c r="K37" i="13"/>
  <c r="K386" i="13" s="1"/>
  <c r="AG390" i="13"/>
  <c r="AG12" i="13" s="1"/>
  <c r="AG490" i="13" s="1"/>
  <c r="I10" i="13"/>
  <c r="AD387" i="13"/>
  <c r="AD8" i="13" s="1"/>
  <c r="AD488" i="13" s="1"/>
  <c r="AM8" i="13"/>
  <c r="AM488" i="13" s="1"/>
  <c r="X8" i="13"/>
  <c r="R8" i="13"/>
  <c r="T386" i="13"/>
  <c r="W390" i="13"/>
  <c r="Y390" i="13" s="1"/>
  <c r="L8" i="13"/>
  <c r="L488" i="13" s="1"/>
  <c r="AA12" i="13"/>
  <c r="AA490" i="13" s="1"/>
  <c r="AN51" i="13"/>
  <c r="AN39" i="13"/>
  <c r="Q43" i="13"/>
  <c r="O17" i="13"/>
  <c r="AG18" i="13"/>
  <c r="AJ10" i="13"/>
  <c r="AJ489" i="13" s="1"/>
  <c r="AM18" i="13"/>
  <c r="AJ17" i="13"/>
  <c r="U17" i="13"/>
  <c r="O18" i="13"/>
  <c r="G53" i="13"/>
  <c r="AI38" i="13"/>
  <c r="AI44" i="13"/>
  <c r="H394" i="13"/>
  <c r="AD43" i="13"/>
  <c r="AA42" i="13"/>
  <c r="AA8" i="13"/>
  <c r="AA488" i="13" s="1"/>
  <c r="AD44" i="13"/>
  <c r="AJ44" i="13"/>
  <c r="U40" i="13"/>
  <c r="AA395" i="13"/>
  <c r="AJ37" i="13"/>
  <c r="AJ386" i="13" s="1"/>
  <c r="AG37" i="13"/>
  <c r="AA44" i="13"/>
  <c r="AL393" i="13"/>
  <c r="AL16" i="13" s="1"/>
  <c r="AL31" i="13" s="1"/>
  <c r="AL394" i="13"/>
  <c r="AL17" i="13" s="1"/>
  <c r="AL32" i="13" s="1"/>
  <c r="AI394" i="13"/>
  <c r="AI17" i="13" s="1"/>
  <c r="AI32" i="13" s="1"/>
  <c r="AF393" i="13"/>
  <c r="AF16" i="13" s="1"/>
  <c r="AF31" i="13" s="1"/>
  <c r="AF394" i="13"/>
  <c r="AF17" i="13" s="1"/>
  <c r="AF32" i="13" s="1"/>
  <c r="AC393" i="13"/>
  <c r="AC16" i="13" s="1"/>
  <c r="AC31" i="13" s="1"/>
  <c r="AC394" i="13"/>
  <c r="AC17" i="13" s="1"/>
  <c r="AC32" i="13" s="1"/>
  <c r="AC10" i="13"/>
  <c r="AC489" i="13" s="1"/>
  <c r="Z393" i="13"/>
  <c r="Z16" i="13" s="1"/>
  <c r="Z31" i="13" s="1"/>
  <c r="Z12" i="13"/>
  <c r="Z490" i="13" s="1"/>
  <c r="U393" i="13"/>
  <c r="O393" i="13"/>
  <c r="M33" i="13"/>
  <c r="X42" i="13"/>
  <c r="X394" i="13" s="1"/>
  <c r="W43" i="13"/>
  <c r="W395" i="13" s="1"/>
  <c r="W18" i="13" s="1"/>
  <c r="W33" i="13" s="1"/>
  <c r="R41" i="13"/>
  <c r="O37" i="13"/>
  <c r="X41" i="13"/>
  <c r="L41" i="13"/>
  <c r="AC40" i="13"/>
  <c r="AC44" i="13"/>
  <c r="I41" i="13"/>
  <c r="AF40" i="13"/>
  <c r="AF390" i="13" s="1"/>
  <c r="AF44" i="13"/>
  <c r="AH44" i="13" s="1"/>
  <c r="W39" i="13"/>
  <c r="Y39" i="13" s="1"/>
  <c r="W44" i="13"/>
  <c r="L40" i="13"/>
  <c r="U38" i="13"/>
  <c r="U44" i="13"/>
  <c r="V44" i="13" s="1"/>
  <c r="AL40" i="13"/>
  <c r="AL44" i="13"/>
  <c r="AN44" i="13" s="1"/>
  <c r="Z39" i="13"/>
  <c r="Z388" i="13" s="1"/>
  <c r="Z44" i="13"/>
  <c r="R44" i="13"/>
  <c r="T27" i="13" l="1"/>
  <c r="R37" i="13"/>
  <c r="R386" i="13" s="1"/>
  <c r="AA10" i="13"/>
  <c r="AA489" i="13" s="1"/>
  <c r="AA487" i="13" s="1"/>
  <c r="AB388" i="13"/>
  <c r="X28" i="13"/>
  <c r="X27" i="13" s="1"/>
  <c r="X488" i="13"/>
  <c r="X487" i="13" s="1"/>
  <c r="Z30" i="13"/>
  <c r="AC29" i="13"/>
  <c r="Z28" i="13"/>
  <c r="R28" i="13"/>
  <c r="S28" i="13" s="1"/>
  <c r="R488" i="13"/>
  <c r="AJ487" i="13"/>
  <c r="P490" i="13"/>
  <c r="AG30" i="13"/>
  <c r="AG387" i="13"/>
  <c r="AA28" i="13"/>
  <c r="AA27" i="13" s="1"/>
  <c r="AA37" i="13"/>
  <c r="AA386" i="13" s="1"/>
  <c r="AD37" i="13"/>
  <c r="AD386" i="13" s="1"/>
  <c r="AE39" i="13"/>
  <c r="AE388" i="13"/>
  <c r="AD10" i="13"/>
  <c r="AH39" i="13"/>
  <c r="L10" i="13"/>
  <c r="L489" i="13" s="1"/>
  <c r="F39" i="13"/>
  <c r="S39" i="13"/>
  <c r="E39" i="13"/>
  <c r="AI8" i="13"/>
  <c r="AI488" i="13" s="1"/>
  <c r="AI387" i="13"/>
  <c r="S490" i="13"/>
  <c r="J388" i="13"/>
  <c r="F388" i="13"/>
  <c r="AH388" i="13"/>
  <c r="AG10" i="13"/>
  <c r="AG489" i="13" s="1"/>
  <c r="AC390" i="13"/>
  <c r="AE390" i="13" s="1"/>
  <c r="O27" i="13"/>
  <c r="AK10" i="13"/>
  <c r="AJ29" i="13"/>
  <c r="AK29" i="13" s="1"/>
  <c r="M488" i="13"/>
  <c r="L28" i="13"/>
  <c r="I29" i="13"/>
  <c r="S44" i="13"/>
  <c r="F44" i="13"/>
  <c r="R10" i="13"/>
  <c r="O487" i="13"/>
  <c r="P388" i="13"/>
  <c r="N10" i="13"/>
  <c r="N489" i="13" s="1"/>
  <c r="AB12" i="13"/>
  <c r="AB30" i="13" s="1"/>
  <c r="AB44" i="13"/>
  <c r="AE44" i="13"/>
  <c r="Y44" i="13"/>
  <c r="M8" i="13"/>
  <c r="AB39" i="13"/>
  <c r="AB490" i="13"/>
  <c r="AC492" i="13"/>
  <c r="AC491" i="13"/>
  <c r="AI492" i="13"/>
  <c r="AK489" i="13"/>
  <c r="W493" i="13"/>
  <c r="H491" i="13"/>
  <c r="Z491" i="13"/>
  <c r="AF492" i="13"/>
  <c r="AF491" i="13"/>
  <c r="AL492" i="13"/>
  <c r="AL491" i="13"/>
  <c r="I489" i="13"/>
  <c r="Q487" i="13"/>
  <c r="T487" i="13"/>
  <c r="AG386" i="13"/>
  <c r="O386" i="13"/>
  <c r="P386" i="13" s="1"/>
  <c r="P37" i="13"/>
  <c r="E43" i="13"/>
  <c r="I12" i="13"/>
  <c r="H18" i="13"/>
  <c r="H33" i="13" s="1"/>
  <c r="H10" i="13"/>
  <c r="F42" i="13"/>
  <c r="I393" i="13"/>
  <c r="F41" i="13"/>
  <c r="H17" i="13"/>
  <c r="H32" i="13" s="1"/>
  <c r="E394" i="13"/>
  <c r="I395" i="13"/>
  <c r="F43" i="13"/>
  <c r="I17" i="13"/>
  <c r="I492" i="13" s="1"/>
  <c r="F492" i="13" s="1"/>
  <c r="E393" i="13"/>
  <c r="E40" i="13"/>
  <c r="W388" i="13"/>
  <c r="AL390" i="13"/>
  <c r="AN390" i="13" s="1"/>
  <c r="AF10" i="13"/>
  <c r="AF489" i="13" s="1"/>
  <c r="U387" i="13"/>
  <c r="U8" i="13" s="1"/>
  <c r="L390" i="13"/>
  <c r="U390" i="13"/>
  <c r="V390" i="13" s="1"/>
  <c r="W12" i="13"/>
  <c r="AI37" i="13"/>
  <c r="AI386" i="13" s="1"/>
  <c r="AM37" i="13"/>
  <c r="AM386" i="13" s="1"/>
  <c r="AK44" i="13"/>
  <c r="Q395" i="13"/>
  <c r="E395" i="13" s="1"/>
  <c r="Q37" i="13"/>
  <c r="Q386" i="13" s="1"/>
  <c r="X17" i="13"/>
  <c r="O16" i="13"/>
  <c r="U16" i="13"/>
  <c r="AA18" i="13"/>
  <c r="AI16" i="13"/>
  <c r="AI31" i="13" s="1"/>
  <c r="AJ8" i="13"/>
  <c r="AJ395" i="13"/>
  <c r="AA394" i="13"/>
  <c r="F394" i="13" s="1"/>
  <c r="AD395" i="13"/>
  <c r="AF12" i="13"/>
  <c r="AF490" i="13" s="1"/>
  <c r="AC12" i="13"/>
  <c r="AC490" i="13" s="1"/>
  <c r="Z10" i="13"/>
  <c r="Z489" i="13" s="1"/>
  <c r="X393" i="13"/>
  <c r="R393" i="13"/>
  <c r="N7" i="13"/>
  <c r="L393" i="13"/>
  <c r="X37" i="13"/>
  <c r="AL37" i="13"/>
  <c r="AF37" i="13"/>
  <c r="AF386" i="13" s="1"/>
  <c r="AC37" i="13"/>
  <c r="AC386" i="13" s="1"/>
  <c r="Z37" i="13"/>
  <c r="Z386" i="13" s="1"/>
  <c r="U37" i="13"/>
  <c r="W37" i="13"/>
  <c r="W386" i="13" s="1"/>
  <c r="O7" i="13"/>
  <c r="L37" i="13"/>
  <c r="L386" i="13" s="1"/>
  <c r="S386" i="13" l="1"/>
  <c r="U28" i="13"/>
  <c r="V28" i="13" s="1"/>
  <c r="U488" i="13"/>
  <c r="H29" i="13"/>
  <c r="J29" i="13" s="1"/>
  <c r="H489" i="13"/>
  <c r="J489" i="13" s="1"/>
  <c r="I30" i="13"/>
  <c r="J30" i="13" s="1"/>
  <c r="I490" i="13"/>
  <c r="AI28" i="13"/>
  <c r="L29" i="13"/>
  <c r="M29" i="13" s="1"/>
  <c r="AE10" i="13"/>
  <c r="AE29" i="13" s="1"/>
  <c r="AD489" i="13"/>
  <c r="AD487" i="13" s="1"/>
  <c r="AF30" i="13"/>
  <c r="AJ488" i="13"/>
  <c r="W30" i="13"/>
  <c r="P7" i="13"/>
  <c r="R29" i="13"/>
  <c r="S29" i="13" s="1"/>
  <c r="R489" i="13"/>
  <c r="W10" i="13"/>
  <c r="W489" i="13" s="1"/>
  <c r="Y388" i="13"/>
  <c r="AG29" i="13"/>
  <c r="AG8" i="13"/>
  <c r="AG488" i="13" s="1"/>
  <c r="AG487" i="13" s="1"/>
  <c r="I16" i="13"/>
  <c r="I491" i="13" s="1"/>
  <c r="F491" i="13" s="1"/>
  <c r="AH386" i="13"/>
  <c r="AD29" i="13"/>
  <c r="AD27" i="13" s="1"/>
  <c r="G39" i="13"/>
  <c r="R7" i="13"/>
  <c r="AL12" i="13"/>
  <c r="AL490" i="13" s="1"/>
  <c r="S10" i="13"/>
  <c r="AJ28" i="13"/>
  <c r="AJ27" i="13" s="1"/>
  <c r="E388" i="13"/>
  <c r="G388" i="13" s="1"/>
  <c r="AE12" i="13"/>
  <c r="AE30" i="13" s="1"/>
  <c r="AC30" i="13"/>
  <c r="AC27" i="13" s="1"/>
  <c r="M28" i="13"/>
  <c r="AB10" i="13"/>
  <c r="AB29" i="13" s="1"/>
  <c r="Z29" i="13"/>
  <c r="Z27" i="13" s="1"/>
  <c r="AH10" i="13"/>
  <c r="AH29" i="13" s="1"/>
  <c r="AF29" i="13"/>
  <c r="P489" i="13"/>
  <c r="N29" i="13"/>
  <c r="AH12" i="13"/>
  <c r="AF7" i="13"/>
  <c r="Y12" i="13"/>
  <c r="Y30" i="13" s="1"/>
  <c r="Y490" i="13"/>
  <c r="M489" i="13"/>
  <c r="X7" i="13"/>
  <c r="P10" i="13"/>
  <c r="L12" i="13"/>
  <c r="L490" i="13" s="1"/>
  <c r="E16" i="13"/>
  <c r="E31" i="13" s="1"/>
  <c r="AI491" i="13"/>
  <c r="E17" i="13"/>
  <c r="E32" i="13" s="1"/>
  <c r="H492" i="13"/>
  <c r="E492" i="13" s="1"/>
  <c r="J12" i="13"/>
  <c r="J10" i="13"/>
  <c r="AE490" i="13"/>
  <c r="AH490" i="13"/>
  <c r="H493" i="13"/>
  <c r="M386" i="13"/>
  <c r="M37" i="13"/>
  <c r="U386" i="13"/>
  <c r="V37" i="13"/>
  <c r="X386" i="13"/>
  <c r="Y37" i="13"/>
  <c r="AE37" i="13"/>
  <c r="AB37" i="13"/>
  <c r="AH390" i="13"/>
  <c r="AH37" i="13"/>
  <c r="S37" i="13"/>
  <c r="F390" i="13"/>
  <c r="AK37" i="13"/>
  <c r="I18" i="13"/>
  <c r="I493" i="13" s="1"/>
  <c r="F493" i="13" s="1"/>
  <c r="F395" i="13"/>
  <c r="F393" i="13"/>
  <c r="M10" i="13"/>
  <c r="AN388" i="13"/>
  <c r="AL10" i="13"/>
  <c r="AL489" i="13" s="1"/>
  <c r="AN37" i="13"/>
  <c r="AL386" i="13"/>
  <c r="AN386" i="13" s="1"/>
  <c r="U10" i="13"/>
  <c r="U489" i="13" s="1"/>
  <c r="AJ18" i="13"/>
  <c r="AJ7" i="13" s="1"/>
  <c r="Q18" i="13"/>
  <c r="Q33" i="13" s="1"/>
  <c r="Q27" i="13" s="1"/>
  <c r="R16" i="13"/>
  <c r="AI12" i="13"/>
  <c r="AI490" i="13" s="1"/>
  <c r="AK390" i="13"/>
  <c r="L16" i="13"/>
  <c r="X16" i="13"/>
  <c r="U12" i="13"/>
  <c r="U490" i="13" s="1"/>
  <c r="AD18" i="13"/>
  <c r="AA17" i="13"/>
  <c r="AA7" i="13" s="1"/>
  <c r="T7" i="13"/>
  <c r="M32" i="13"/>
  <c r="AK386" i="13"/>
  <c r="AG7" i="13"/>
  <c r="W7" i="13"/>
  <c r="AN12" i="13" l="1"/>
  <c r="AF27" i="13"/>
  <c r="W29" i="13"/>
  <c r="W27" i="13" s="1"/>
  <c r="Y10" i="13"/>
  <c r="Y29" i="13" s="1"/>
  <c r="R27" i="13"/>
  <c r="S27" i="13" s="1"/>
  <c r="AH7" i="13"/>
  <c r="U30" i="13"/>
  <c r="U29" i="13"/>
  <c r="V489" i="13"/>
  <c r="L30" i="13"/>
  <c r="L27" i="13" s="1"/>
  <c r="Y7" i="13"/>
  <c r="AG28" i="13"/>
  <c r="AG27" i="13" s="1"/>
  <c r="AI7" i="13"/>
  <c r="AK7" i="13" s="1"/>
  <c r="L7" i="13"/>
  <c r="AE489" i="13"/>
  <c r="AL29" i="13"/>
  <c r="AL30" i="13"/>
  <c r="AN30" i="13" s="1"/>
  <c r="AM28" i="13"/>
  <c r="AM27" i="13" s="1"/>
  <c r="J33" i="13"/>
  <c r="AM7" i="13"/>
  <c r="E491" i="13"/>
  <c r="AK12" i="13"/>
  <c r="AI30" i="13"/>
  <c r="F10" i="13"/>
  <c r="F29" i="13" s="1"/>
  <c r="P29" i="13"/>
  <c r="N27" i="13"/>
  <c r="P27" i="13" s="1"/>
  <c r="AC487" i="13"/>
  <c r="AE487" i="13" s="1"/>
  <c r="R487" i="13"/>
  <c r="S487" i="13" s="1"/>
  <c r="S489" i="13"/>
  <c r="U7" i="13"/>
  <c r="V7" i="13" s="1"/>
  <c r="V490" i="13"/>
  <c r="V10" i="13"/>
  <c r="V29" i="13" s="1"/>
  <c r="V12" i="13"/>
  <c r="V30" i="13" s="1"/>
  <c r="K390" i="13"/>
  <c r="M390" i="13" s="1"/>
  <c r="M55" i="13"/>
  <c r="E55" i="13"/>
  <c r="G55" i="13" s="1"/>
  <c r="AD7" i="13"/>
  <c r="E18" i="13"/>
  <c r="E33" i="13" s="1"/>
  <c r="Q493" i="13"/>
  <c r="E493" i="13" s="1"/>
  <c r="AH489" i="13"/>
  <c r="AF487" i="13"/>
  <c r="AH487" i="13" s="1"/>
  <c r="E10" i="13"/>
  <c r="N487" i="13"/>
  <c r="P487" i="13" s="1"/>
  <c r="J490" i="13"/>
  <c r="Y489" i="13"/>
  <c r="W487" i="13"/>
  <c r="Y487" i="13" s="1"/>
  <c r="AB489" i="13"/>
  <c r="Z487" i="13"/>
  <c r="AB487" i="13" s="1"/>
  <c r="E489" i="13"/>
  <c r="F16" i="13"/>
  <c r="F31" i="13" s="1"/>
  <c r="F17" i="13"/>
  <c r="F32" i="13" s="1"/>
  <c r="F18" i="13"/>
  <c r="F33" i="13" s="1"/>
  <c r="F12" i="13"/>
  <c r="F30" i="13" s="1"/>
  <c r="AN10" i="13"/>
  <c r="Q7" i="13"/>
  <c r="S7" i="13" s="1"/>
  <c r="Y27" i="13"/>
  <c r="M31" i="13"/>
  <c r="Z7" i="13"/>
  <c r="AL7" i="13"/>
  <c r="AC7" i="13"/>
  <c r="J31" i="13"/>
  <c r="I77" i="13"/>
  <c r="F77" i="13" s="1"/>
  <c r="E29" i="13" l="1"/>
  <c r="G29" i="13" s="1"/>
  <c r="U27" i="13"/>
  <c r="V27" i="13" s="1"/>
  <c r="AB7" i="13"/>
  <c r="AB27" i="13" s="1"/>
  <c r="AL27" i="13"/>
  <c r="AN27" i="13" s="1"/>
  <c r="AE7" i="13"/>
  <c r="AN29" i="13"/>
  <c r="F490" i="13"/>
  <c r="AN7" i="13"/>
  <c r="F489" i="13"/>
  <c r="G489" i="13" s="1"/>
  <c r="AK30" i="13"/>
  <c r="AI27" i="13"/>
  <c r="AK27" i="13" s="1"/>
  <c r="L487" i="13"/>
  <c r="U487" i="13"/>
  <c r="V487" i="13" s="1"/>
  <c r="K12" i="13"/>
  <c r="K490" i="13" s="1"/>
  <c r="E390" i="13"/>
  <c r="G390" i="13" s="1"/>
  <c r="G10" i="13"/>
  <c r="AK490" i="13"/>
  <c r="AI487" i="13"/>
  <c r="AK487" i="13" s="1"/>
  <c r="AN489" i="13"/>
  <c r="AL487" i="13"/>
  <c r="J32" i="13"/>
  <c r="K30" i="13" l="1"/>
  <c r="K27" i="13" s="1"/>
  <c r="M27" i="13" s="1"/>
  <c r="E12" i="13"/>
  <c r="G12" i="13" s="1"/>
  <c r="M490" i="13"/>
  <c r="M12" i="13"/>
  <c r="I51" i="13"/>
  <c r="I45" i="13"/>
  <c r="F45" i="13" s="1"/>
  <c r="M30" i="13" l="1"/>
  <c r="E30" i="13"/>
  <c r="G30" i="13" s="1"/>
  <c r="K487" i="13"/>
  <c r="M487" i="13" s="1"/>
  <c r="E490" i="13"/>
  <c r="G490" i="13" s="1"/>
  <c r="F51" i="13"/>
  <c r="I38" i="13"/>
  <c r="F38" i="13" s="1"/>
  <c r="I387" i="13" l="1"/>
  <c r="I37" i="13"/>
  <c r="F37" i="13" s="1"/>
  <c r="F387" i="13" l="1"/>
  <c r="I8" i="13"/>
  <c r="I28" i="13" s="1"/>
  <c r="I27" i="13" s="1"/>
  <c r="I386" i="13"/>
  <c r="I332" i="13" l="1"/>
  <c r="F386" i="13"/>
  <c r="F8" i="13"/>
  <c r="F28" i="13" s="1"/>
  <c r="I488" i="13"/>
  <c r="H77" i="13"/>
  <c r="E77" i="13" s="1"/>
  <c r="F27" i="13" l="1"/>
  <c r="I487" i="13"/>
  <c r="F488" i="13"/>
  <c r="F487" i="13" s="1"/>
  <c r="AV488" i="13" s="1"/>
  <c r="G77" i="13"/>
  <c r="H51" i="13" l="1"/>
  <c r="H45" i="13"/>
  <c r="E45" i="13" s="1"/>
  <c r="E51" i="13" l="1"/>
  <c r="G51" i="13" s="1"/>
  <c r="J51" i="13"/>
  <c r="H38" i="13"/>
  <c r="E38" i="13" s="1"/>
  <c r="H44" i="13"/>
  <c r="G52" i="13"/>
  <c r="E44" i="13" l="1"/>
  <c r="G44" i="13" s="1"/>
  <c r="J44" i="13"/>
  <c r="H387" i="13"/>
  <c r="H37" i="13"/>
  <c r="J37" i="13" s="1"/>
  <c r="E387" i="13" l="1"/>
  <c r="G387" i="13" s="1"/>
  <c r="E37" i="13"/>
  <c r="G37" i="13" s="1"/>
  <c r="H8" i="13"/>
  <c r="H488" i="13" s="1"/>
  <c r="I7" i="13"/>
  <c r="K7" i="13"/>
  <c r="M7" i="13" s="1"/>
  <c r="H386" i="13" l="1"/>
  <c r="H28" i="13"/>
  <c r="E8" i="13"/>
  <c r="G8" i="13" s="1"/>
  <c r="F7" i="13"/>
  <c r="H7" i="13"/>
  <c r="E7" i="13" s="1"/>
  <c r="J28" i="13"/>
  <c r="H332" i="13" l="1"/>
  <c r="J386" i="13"/>
  <c r="E386" i="13"/>
  <c r="G386" i="13" s="1"/>
  <c r="J7" i="13"/>
  <c r="G7" i="13"/>
  <c r="H27" i="13"/>
  <c r="E28" i="13"/>
  <c r="G28" i="13" s="1"/>
  <c r="E488" i="13"/>
  <c r="H487" i="13"/>
  <c r="J487" i="13" s="1"/>
  <c r="E27" i="13" l="1"/>
  <c r="G27" i="13" s="1"/>
  <c r="J27" i="13"/>
  <c r="E487" i="13"/>
  <c r="G488" i="13"/>
  <c r="G487" i="13" l="1"/>
  <c r="AW488" i="13" s="1"/>
  <c r="AU488" i="13"/>
</calcChain>
</file>

<file path=xl/comments1.xml><?xml version="1.0" encoding="utf-8"?>
<comments xmlns="http://schemas.openxmlformats.org/spreadsheetml/2006/main">
  <authors>
    <author>NesterenkoYA</author>
    <author xml:space="preserve"> Нестеренко ЮА</author>
  </authors>
  <commentList>
    <comment ref="F21" authorId="0">
      <text>
        <r>
          <rPr>
            <b/>
            <sz val="9"/>
            <color indexed="81"/>
            <rFont val="Tahoma"/>
            <family val="2"/>
            <charset val="204"/>
          </rPr>
          <t>NesterenkoYA:</t>
        </r>
        <r>
          <rPr>
            <sz val="9"/>
            <color indexed="81"/>
            <rFont val="Tahoma"/>
            <family val="2"/>
            <charset val="204"/>
          </rPr>
          <t xml:space="preserve">
( тип средств 01.01.00+01.05.00+01.10.00+01.11.00) если отчет 70Н, то без "0" лицевого счета</t>
        </r>
      </text>
    </comment>
    <comment ref="I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L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O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R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U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 ref="X21" authorId="1">
      <text>
        <r>
          <rPr>
            <b/>
            <sz val="14"/>
            <color indexed="81"/>
            <rFont val="Tahoma"/>
            <family val="2"/>
            <charset val="204"/>
          </rPr>
          <t xml:space="preserve"> Нестеренко ЮА:</t>
        </r>
        <r>
          <rPr>
            <sz val="14"/>
            <color indexed="81"/>
            <rFont val="Tahoma"/>
            <family val="2"/>
            <charset val="204"/>
          </rPr>
          <t xml:space="preserve">
 тип средств 01.01.00+01.05.00+01.10.00+01.11.00)</t>
        </r>
      </text>
    </comment>
  </commentList>
</comments>
</file>

<file path=xl/sharedStrings.xml><?xml version="1.0" encoding="utf-8"?>
<sst xmlns="http://schemas.openxmlformats.org/spreadsheetml/2006/main" count="1494" uniqueCount="596">
  <si>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</si>
  <si>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</si>
  <si>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</si>
  <si>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</si>
  <si>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</si>
  <si>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</si>
  <si>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</si>
  <si>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</si>
  <si>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</si>
  <si>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</si>
  <si>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</si>
  <si>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</si>
  <si>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</si>
  <si>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</si>
  <si>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</si>
  <si>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</si>
  <si>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</si>
  <si>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</si>
  <si>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</si>
  <si>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</si>
  <si>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</si>
  <si>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</si>
  <si>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</si>
  <si>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</si>
  <si>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</si>
  <si>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</si>
  <si>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</si>
  <si>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</si>
  <si>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</si>
  <si>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</si>
  <si>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</si>
  <si>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</si>
  <si>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</si>
  <si>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</si>
  <si>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</si>
  <si>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</si>
  <si>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</si>
  <si>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</si>
  <si>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</si>
  <si>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</si>
  <si>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</si>
  <si>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</si>
  <si>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</si>
  <si>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</si>
  <si>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</si>
  <si>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</si>
  <si>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</si>
  <si>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</si>
  <si>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</si>
  <si>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</si>
  <si>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</si>
  <si>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</si>
  <si>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</si>
  <si>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</si>
  <si>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</si>
  <si>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</si>
  <si>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</si>
  <si>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</si>
  <si>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</si>
  <si>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</si>
  <si>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</si>
  <si>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</si>
  <si>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</si>
  <si>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</si>
  <si>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</si>
  <si>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</si>
  <si>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</si>
  <si>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</si>
  <si>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</si>
  <si>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</si>
  <si>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</si>
  <si>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</si>
  <si>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</si>
  <si>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</si>
  <si>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</si>
  <si>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</si>
  <si>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</si>
  <si>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</si>
  <si>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</si>
  <si>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</si>
  <si>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</si>
  <si>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</si>
  <si>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</si>
  <si>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</si>
  <si>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</si>
  <si>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</si>
  <si>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</si>
  <si>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</si>
  <si>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</si>
  <si>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</si>
  <si>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</si>
  <si>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</si>
  <si>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</si>
  <si>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</si>
  <si>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</si>
  <si>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</si>
  <si>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</si>
  <si>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</si>
  <si>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</si>
  <si>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</si>
  <si>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</si>
  <si>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</si>
  <si>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</si>
  <si>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</si>
  <si>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</si>
  <si>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</si>
  <si>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</si>
  <si>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</si>
  <si>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</si>
  <si>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</si>
  <si>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</si>
  <si>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</si>
  <si>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</si>
  <si>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</si>
  <si>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</si>
  <si>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</si>
  <si>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</si>
  <si>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</si>
  <si>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</si>
  <si>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</si>
  <si>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</si>
  <si>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</si>
  <si>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</si>
  <si>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</si>
  <si>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</si>
  <si>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</si>
  <si>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</si>
  <si>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</si>
  <si>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</si>
  <si>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</si>
  <si>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</si>
  <si>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</si>
  <si>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</si>
  <si>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</si>
  <si>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</si>
  <si>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</si>
  <si>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</si>
  <si>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</si>
  <si>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</si>
  <si>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</si>
  <si>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</si>
  <si>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</si>
  <si>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</si>
  <si>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</si>
  <si>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</si>
  <si>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</si>
  <si>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</si>
  <si>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</si>
  <si>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</si>
  <si>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</si>
  <si>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</si>
  <si>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</si>
  <si>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</si>
  <si>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</si>
  <si>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</si>
  <si>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</si>
  <si>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</si>
  <si>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</si>
  <si>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</si>
  <si>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</si>
  <si>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</si>
  <si>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</si>
  <si>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</si>
  <si>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</si>
  <si>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</si>
  <si>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</si>
  <si>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</si>
  <si>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</si>
  <si>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</si>
  <si>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</si>
  <si>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</si>
  <si>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</si>
  <si>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</si>
  <si>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</si>
  <si>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</si>
  <si>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</si>
  <si>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</si>
  <si>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</si>
  <si>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</si>
  <si>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</si>
  <si>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</si>
  <si>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</si>
  <si>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</si>
  <si>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</si>
  <si>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</si>
  <si>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</si>
  <si>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</si>
  <si>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</si>
  <si>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</si>
  <si>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</si>
  <si>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</si>
  <si>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</si>
  <si>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</si>
  <si>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</si>
  <si>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</si>
  <si>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</si>
  <si>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</si>
  <si>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</si>
  <si>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</si>
  <si>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</si>
  <si>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</si>
  <si>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</si>
  <si>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</si>
  <si>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</si>
  <si>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</si>
  <si>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</si>
  <si>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</si>
  <si>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</si>
  <si>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</si>
  <si>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</si>
  <si>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</si>
  <si>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</si>
  <si>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</si>
  <si>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</si>
  <si>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</si>
  <si>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</si>
  <si>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</si>
  <si>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</si>
  <si>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</si>
  <si>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</si>
  <si>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</si>
  <si>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</si>
  <si>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</si>
  <si>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</si>
  <si>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</si>
  <si>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</si>
  <si>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</si>
  <si>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</si>
  <si>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</si>
  <si>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</si>
  <si>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</si>
  <si>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</si>
  <si>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</si>
  <si>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</si>
  <si>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</si>
  <si>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</si>
  <si>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</si>
  <si>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</si>
  <si>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</si>
  <si>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</si>
  <si>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</si>
  <si>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</si>
  <si>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</si>
  <si>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</si>
  <si>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</si>
  <si>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</si>
  <si>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</si>
  <si>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</si>
  <si>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</si>
  <si>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</si>
  <si>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</si>
  <si>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</si>
  <si>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</si>
  <si>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</si>
  <si>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</si>
  <si>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</si>
  <si>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</si>
  <si>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</si>
  <si>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</si>
  <si>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</si>
  <si>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Итого по подпрограмме 1</t>
  </si>
  <si>
    <t>Всего:</t>
  </si>
  <si>
    <t>1.1</t>
  </si>
  <si>
    <t>Ответственный исполнитель /соисполнитель</t>
  </si>
  <si>
    <t>Итого по подпрограмме 2</t>
  </si>
  <si>
    <t>фактически
профинансировано</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</si>
  <si>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</si>
  <si>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</si>
  <si>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</si>
  <si>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</si>
  <si>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</si>
  <si>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</si>
  <si>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</si>
  <si>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</si>
  <si>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</si>
  <si>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</si>
  <si>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</si>
  <si>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</si>
  <si>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и т.д.</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</si>
  <si>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</si>
  <si>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</si>
  <si>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</si>
  <si>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</si>
  <si>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</si>
  <si>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</si>
  <si>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</si>
  <si>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</si>
  <si>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</si>
  <si>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</si>
  <si>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</si>
  <si>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</si>
  <si>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</si>
  <si>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 том числе безвозмездные поступления физических и юридических лиц</t>
  </si>
  <si>
    <t>сумма экономии по итогам закупок, предложения по перераспределению сэкономленных средств</t>
  </si>
  <si>
    <t>1.1.1</t>
  </si>
  <si>
    <t>Расчет и распределение дотации из бюджета муниципального района на выравнивание бюджетной обеспеченности поселений</t>
  </si>
  <si>
    <t>1.2</t>
  </si>
  <si>
    <t>Расчет и распределение по поселениям района дотации на поддержку мер по обеспечению сбалансированности местных бюджетов</t>
  </si>
  <si>
    <t>1.2.1</t>
  </si>
  <si>
    <t>1.2.2</t>
  </si>
  <si>
    <t>1.2.2.1</t>
  </si>
  <si>
    <t xml:space="preserve">Иные межбюджетные трансферты на содержание подъездных дорог (полномочия, делегированные районом поселениям)
</t>
  </si>
  <si>
    <t>1.2.2.2</t>
  </si>
  <si>
    <t>1.2.2.3</t>
  </si>
  <si>
    <t>1.2.3</t>
  </si>
  <si>
    <t>1.2.3.1</t>
  </si>
  <si>
    <t>1.2.3.2</t>
  </si>
  <si>
    <t>1.2.3.3</t>
  </si>
  <si>
    <t>1.2.3.4</t>
  </si>
  <si>
    <t>1.2.4.1</t>
  </si>
  <si>
    <t>1.2.4.2</t>
  </si>
  <si>
    <t>1.2.4.3</t>
  </si>
  <si>
    <t>1.2.4.4</t>
  </si>
  <si>
    <t>1.2.4.5</t>
  </si>
  <si>
    <t>1.2.4.6</t>
  </si>
  <si>
    <t>1.2.4.7</t>
  </si>
  <si>
    <t>Цель:Обеспечение эффективной финансовой поддержки городских и сельских поселений района.</t>
  </si>
  <si>
    <t xml:space="preserve">Задача 1.Оказание финансовой поддержки городским и сельским поселениям района для обеспечения равных условий для устойчивого исполнения расходных обязательств поселений и повышение качества управления муниципальными финансами в поселениях.
</t>
  </si>
  <si>
    <t xml:space="preserve">Подпрограмма 1. Создание условий для эффективного управления муниципальными финансами, повышения устойчивости бюджетов поселений Нижневартовского района.
</t>
  </si>
  <si>
    <t>1.3.1</t>
  </si>
  <si>
    <t>Цель: Обеспечение долгосрочной сбалансированности и устойчивости бюджета Нижневартовского района, повышение качества управления муниципальными финансами района</t>
  </si>
  <si>
    <t>Задача  Достижение долгосрочного устойчивого и экономически обоснованного соответствия расходных обязательств бюджета района источникам их финансового обеспечения, обеспечение условий для регулирования бюджетного процесса в районе и его совершенствования.</t>
  </si>
  <si>
    <t>Подпрограмма 2  Управление муниципальными финансами в Нижневартовском районе</t>
  </si>
  <si>
    <t>Долгосрочное бюджетное планирование</t>
  </si>
  <si>
    <t>Департамент финансов администрации района, структурные подразделения администрации района</t>
  </si>
  <si>
    <t>всего</t>
  </si>
  <si>
    <t>за счет финансирования основной деятельности ответственного исполнителя и соисполнителей муниципальной программы</t>
  </si>
  <si>
    <t>бюджет поселений</t>
  </si>
  <si>
    <t>иные внебюджетные источники</t>
  </si>
  <si>
    <t>2.1.1.</t>
  </si>
  <si>
    <t>Разработка Бюджетного прогноза Нижневартовского района на долгосрочный период</t>
  </si>
  <si>
    <t>х</t>
  </si>
  <si>
    <t>2.1.2.</t>
  </si>
  <si>
    <t>Формирование и утверждение «программного бюджета»</t>
  </si>
  <si>
    <t>2.1.3.</t>
  </si>
  <si>
    <t>Формирование муниципальных заданий на оказание муниципальных услуг (выполнение работ)</t>
  </si>
  <si>
    <t>Департамент финансов администрации района</t>
  </si>
  <si>
    <t>Управление резервными средствами бюджета Нижневартовского района</t>
  </si>
  <si>
    <t>2.3.1.</t>
  </si>
  <si>
    <t>Формирование Резервного фонда администрации района</t>
  </si>
  <si>
    <t>2.3.2.</t>
  </si>
  <si>
    <t>Формирование условно утверждаемых расходов</t>
  </si>
  <si>
    <t>2.3.3.</t>
  </si>
  <si>
    <t>Формирование резерва на исполнение Указов Президента Российской Федерации от 07.05.2012 года № 597, от 01.06.2012 № 761</t>
  </si>
  <si>
    <t>2.3.4.</t>
  </si>
  <si>
    <t>Формирование резерва на софинансирование государственных программ</t>
  </si>
  <si>
    <t>Эффективное управление муниципальным долгом</t>
  </si>
  <si>
    <t>2.4.1.</t>
  </si>
  <si>
    <t>Обслуживание муниципального долга района</t>
  </si>
  <si>
    <t>2.4.2.</t>
  </si>
  <si>
    <t>Планирование ассигнований по погашению и обслуживанию долговых обязательств района</t>
  </si>
  <si>
    <t>за счет финансирования основной деятельности ответственного исполнителя муниципальной программы</t>
  </si>
  <si>
    <t>2.4.3.</t>
  </si>
  <si>
    <t>Осуществление учета долговых обязательств района</t>
  </si>
  <si>
    <t>Реализация бюджетных мер принуждения</t>
  </si>
  <si>
    <t>2.5.1.</t>
  </si>
  <si>
    <t>Применение бюджетных мер принуждения за совершение бюджетного нарушения</t>
  </si>
  <si>
    <t>2.6.</t>
  </si>
  <si>
    <t>Повышение финансовой грамотности населения в Нижневартовском районе</t>
  </si>
  <si>
    <t>2.6.1.</t>
  </si>
  <si>
    <t>Обеспечение открытости и доступности для граждан и организаций информации о бюджетном процессе района путем размещения на официальном сайте администрации района «Бюджета для граждан», организации публичных слушаний по проекту бюджета района на очередной финансовый год и плановый период, по годовому отчету об исполнении бюджета района</t>
  </si>
  <si>
    <t>2.6.2.</t>
  </si>
  <si>
    <t>Участие во Всероссийской акции «Дни финансовой грамотности в учебных заведениях» (проведение «классных часов», лекций, заседаний, тренингов), проведение «Дня открытых дверей» в департаменте финансов администрации района</t>
  </si>
  <si>
    <t>2.5</t>
  </si>
  <si>
    <t>Выравнивание бюджетной обеспеченности поселений из районного фонда финансовой поддержки</t>
  </si>
  <si>
    <t>департамент финансов ад-министрации района</t>
  </si>
  <si>
    <t>Предоставление межбюджетных трансфертов бюджетам поселений района в иных случаях (на иные цели), в рамках муниципальных программ и ведомственных целевых программ района с целью финансового обеспечения расходных обязательств поселений при выполнении полномочий органов местного самоуправления поселений по вопросам местного значения в части конкретных мероприятий, в том числе:</t>
  </si>
  <si>
    <t>Наличие нормативных правовых актов района об утверждении порядка предоставления бюджетам поселений района:</t>
  </si>
  <si>
    <t>Количество поселений района оценка качества организации и осуществления бюджетного процесса, которых выше среднего показателя сложившегося по поселениям района</t>
  </si>
  <si>
    <t>5.</t>
  </si>
  <si>
    <t>6.</t>
  </si>
  <si>
    <t>Подпрограмма II. Управление муниципальными финансами в Нижневартовском районе</t>
  </si>
  <si>
    <t>7.</t>
  </si>
  <si>
    <t>8.</t>
  </si>
  <si>
    <t>9.</t>
  </si>
  <si>
    <t>Наличие результатов контроля учредителями муниципальных учреждений за исполнением муниципальных заданий на предоставление муниципальных услуг (выполнение работ) юридическим и физическим лицам</t>
  </si>
  <si>
    <t>10.</t>
  </si>
  <si>
    <t>11.</t>
  </si>
  <si>
    <t>Количество главных администраторов бюджетных средств, главных распорядителей средств бюджета района, имеющих оценку качества финансового менеджмента выше среднего уровня</t>
  </si>
  <si>
    <t>12.</t>
  </si>
  <si>
    <t xml:space="preserve">Формирование резервного фонда администрации района </t>
  </si>
  <si>
    <t>13.</t>
  </si>
  <si>
    <t xml:space="preserve">Формирование условно утвержденных расходов </t>
  </si>
  <si>
    <t>14.</t>
  </si>
  <si>
    <t>Соблюдение предельного объема муниципального внутреннего долга района, установленного нормативными правовыми актами района, тыс. рублей</t>
  </si>
  <si>
    <t>15.</t>
  </si>
  <si>
    <t xml:space="preserve">Процент исполнения бюджетных мер принуждения к нарушителям бюджетного законодательства Российской Федерации, иных нормативных правовых актов, регулирующих бюджетные правоотношения, % </t>
  </si>
  <si>
    <t>16.</t>
  </si>
  <si>
    <t xml:space="preserve">Доля размещенной в сети Интернет (на официальном сайте администрации района) информации и муниципальных правовых актов, регулирующих бюджетный процесс в районе, % </t>
  </si>
  <si>
    <t>17.</t>
  </si>
  <si>
    <t>Увеличение числа лиц, охваченных мероприятиями, направленными на повышение финансовой грамотности населения в районе, человек</t>
  </si>
  <si>
    <t xml:space="preserve">Подпрограмма I. Создание условий для эффективного управления муниципальными финансами, повышения 
устойчивости бюджетов поселений Нижневартовского района
</t>
  </si>
  <si>
    <t>Обеспечение прозрачности и объективности процедуры выравнивания бюджетной обеспеченности поселений района на основе единых методик (да/нет; 1,0)</t>
  </si>
  <si>
    <t>Отсутствие просроченной задолженности по выплате заработной платы и оплате коммунальных услуг (да/нет; 1,0)</t>
  </si>
  <si>
    <t>Средняя итоговая оценка качества организации и осуществления бюджетного процесса в поселениях  района не менее 28 баллов</t>
  </si>
  <si>
    <t>Своевременное перечисление финансовой помощи поселениям района (да/нет; 1,0)</t>
  </si>
  <si>
    <t>Качественное формирование проекта решения Думы района о бюджете на очередной финансовый год и плановый период и об отчете об исполнении бюджета района в соответствии с требованиями бюджетного законодательства, %</t>
  </si>
  <si>
    <t>Исполнение первоначальных плановых назначений по налоговым и неналоговым налогам, %</t>
  </si>
  <si>
    <t>Исполнение расходных обязательств района за отчетный финансовый год в размере не менее 90% от бюджетных ассигнований, утвержденных решением Думы района о бюджете, %</t>
  </si>
  <si>
    <t>Погашение долговых обязательств района в соответствии с Графиком погашения, %</t>
  </si>
  <si>
    <t>Размещение в сети Интернет расчетов по распределению:                                                                                                                                                                                                                      -дотаций на выравнивание бюджетной обеспеченности поселений района (да/нет; 1/0);                                                                                                                                                         -дотаций на поддержку мер по обеспечению сбалансированности бюджетов поселений района (да/нет; 1/0);                                                                        -дотаций на поддержку мер по обеспечению сбалансированности бюджетов поселений района (да/нет; 1/0);                                                                                                                                 -иных межбюджетных трансфертов из дорожного фонда района (да/нет; 1/0)</t>
  </si>
  <si>
    <t>не более 3% от общего объема расходов бюджета района</t>
  </si>
  <si>
    <t>&gt;= 100%</t>
  </si>
  <si>
    <t>&gt;= 90%</t>
  </si>
  <si>
    <t>Иные межбюджетные трансферты                          (на финансирование наказов избирателей депутатам Ханты-Мансийского автономного округа − Югры)</t>
  </si>
  <si>
    <t>Субвенции на осуществление федеральных полномочий по ЗАГС</t>
  </si>
  <si>
    <t>Предоставление межбюджетных трансфертов поселениям района из вышестоящих бюджетов, в том числе:</t>
  </si>
  <si>
    <t>Иные межбюджетные трансферты на дорожное хозяйство (полномочия, делегированные поселениями району)</t>
  </si>
  <si>
    <t>Повышение эффективности управления муниципальными финансами</t>
  </si>
  <si>
    <t xml:space="preserve">Ответственный исполнитель                                                                                                                                                                                                                                                                  (Департамент финансов администрации района)
</t>
  </si>
  <si>
    <t xml:space="preserve">Соисполнитель 1                                                                                                                                                                                                                                                                                                      (Отдел транспорта и связи администрации района)
</t>
  </si>
  <si>
    <t>Обеспечение сба-лансированности бюджетов поселений района, предоставление межбюджетных трансфертов на исполнение вопросов местного значения по-селений, для компенсации дополнительных расходов, возникших в результате решений, принятых органами власти другого уровня</t>
  </si>
  <si>
    <t>Процент отклонения фактического объема налоговых и неналоговых доходов бюджета района за отчетный год от первоначально утвержденного плана</t>
  </si>
  <si>
    <t>значение показателя определяется по итогам года</t>
  </si>
  <si>
    <t>Доля расходов бюджета района, формируемых в рамках муниципальных программ в общем объеме расходов бюджета района (за исключением расходов, осуществляемых за счет субсидий, предоставляемых в рамках государственных программ автономного округа и субвенций, предоставляемых из бюджета автономного округа)</t>
  </si>
  <si>
    <t>Доля главных распорядителей средств бюджета района и муниципальных об-разований района, представивших отчетность в сроки, установленные департаментом финансов администрации района</t>
  </si>
  <si>
    <t>Предоставление из муниципального дорожного фонда Нижневартовского района финансовой поддержки поселениям района для обеспечения расходов по самостоятельному исполнению вопросов местного значения поселений по дорожной деятельности, для обеспечения расходов на содержание подъездных автомобильных дорог района по передаваемым поселениям полномочиям, в том числе:</t>
  </si>
  <si>
    <t>1.2.3.5</t>
  </si>
  <si>
    <t xml:space="preserve">Соисполнитель 2                                                                                                                                                                                                                                                                                                           (Управление 
организации деятельности                                       
администрации района) </t>
  </si>
  <si>
    <t>Предоставление дотации на поощрение достижения высоких показателей качества организации и осуществления бюджетного процесса в поселениях района</t>
  </si>
  <si>
    <t>Исполнитель:</t>
  </si>
  <si>
    <t>1.2.3.6</t>
  </si>
  <si>
    <t xml:space="preserve">по муниципальной  программе «Управление в сфере муниципальных финансов в Нижневартовском районе на 2015–2020 годы» </t>
  </si>
  <si>
    <t>Иные межбюджетные трансферты (наказы избирателей)</t>
  </si>
  <si>
    <t>Показатель за 2016 год будет рассчитан в 3 квартале 2017 года</t>
  </si>
  <si>
    <t>_______________</t>
  </si>
  <si>
    <t>и сводного планирования департамента финансов администрации Нижневартовского района</t>
  </si>
  <si>
    <t>1.2.4</t>
  </si>
  <si>
    <t>1.2.3.7</t>
  </si>
  <si>
    <t>Иные межбюджетные трансферты (из средств Правительства Тюменской области)</t>
  </si>
  <si>
    <t>1.2.3.8</t>
  </si>
  <si>
    <t>Иные межбюджетные трансферты (г.п. Излучинск на благоустройство)</t>
  </si>
  <si>
    <t>1.2.2.4</t>
  </si>
  <si>
    <t>Иные межбюджетные трансферты (с.п. Ваховск на ремонт шедов)</t>
  </si>
  <si>
    <t>Иные межбюджетные трансферты (с.п. Аган на ремонт печей в жилых домах)</t>
  </si>
  <si>
    <t>Исполнение составило в сумме 8 886,6тыс.рублей или 100%</t>
  </si>
  <si>
    <t>Исполнение составило в сумме 600,0 тыс.рублей  или                                                                                                                                                                                                                               100 %.</t>
  </si>
  <si>
    <t>Иные межбюджетные трансферты (в рамках программы «Содействие занятости»)</t>
  </si>
  <si>
    <t xml:space="preserve">Из бюджета автономного округа перечислены средства на благоустройство  г.п. Излучинск  в сумме  4 448,0 тыс. рублей.  </t>
  </si>
  <si>
    <t>Исполнение составило в сумме 4 448,0 тыс. рублей или 100%.</t>
  </si>
  <si>
    <t>дотаций на поддержку мер по обеспечению сбалансированности местных бюджетов (да/нет; 1/0)</t>
  </si>
  <si>
    <t>иных межбюджетных трансфертов из дорожного фонда района (да/нет; 1/0)</t>
  </si>
  <si>
    <t>дотаций выделяемых на поощрение достижения высоких показателей качества организации и осуществления бюджетного процесса в поселениях района (да/нет; 1/0)</t>
  </si>
  <si>
    <t>Размещение в сети Интернет результатов мониторинга и оценки качества организации и осуществления бюджетного процесса в поселениях района, их рейтинга и распределение по ним дотаций (да/нет; 1/0)</t>
  </si>
  <si>
    <t>Своевременность перечисления межбюджетных трансфертов (включая субвенции, субсидии, иные межбюджетные трансферты из вышестоящих бюджетов) поселениям района (да/нет; 1/0)</t>
  </si>
  <si>
    <t>Отсутствие просроченной кредиторской задолженности в бюджетах поселений района по выплате заработной платы и оплате коммунальных услуг (да/нет; 1/0)</t>
  </si>
  <si>
    <t>Иные межбюджетные трансферты (городскому поселению Новоаганскна премирование победителей окружного конкурса "Лидеы туриндустрии Югры")</t>
  </si>
  <si>
    <t>Из бюджета района перечислено в сумме 616,6 тыс. рублей или 100%.</t>
  </si>
  <si>
    <t>на ремонт печей в жилых домах в с.п. Аган в сумме 616,6 тыс.рублей.</t>
  </si>
  <si>
    <t>Иные межбюджетные трансферты (городскому поселению Новоаганск  на благоуст-ройство тер-ритории дома-музея Вэллы Ю.К.)</t>
  </si>
  <si>
    <t>На благоустройство тер-ритории дома-музея Вэллы Ю.К. вг.п. Новоаганск всумме 912,9 тыс. рублей.</t>
  </si>
  <si>
    <t>Из бюджета района перечислено в сумме 912,9 или 100 %.</t>
  </si>
  <si>
    <t>Иные межбюджетные трансферты (городскому поселению Новоаганск  на снос десяти много-квартирных домов и од-ного одно-этажного дома в с. Варьеган и утилизацию строительного мусора)</t>
  </si>
  <si>
    <t>На снос десяти много-квартирных домов и од-ного одно-этажного дома в с. Варьеган и утилизацию строительного мусора в сумме 1 100,0 тыс. рублей.</t>
  </si>
  <si>
    <t>Из бюджета района перечислено в сумме 1 100,0 тыс.рублей или 100%.</t>
  </si>
  <si>
    <t xml:space="preserve">с.п. Ваховск на ремонт шедов в сумме 3 669,1 ты. рублей </t>
  </si>
  <si>
    <t>Из бюджета района перечислено в сумме 3 669,1 тыс. рублей.</t>
  </si>
  <si>
    <t xml:space="preserve">Количество выявленных нарушений бюджетного законодательства, соблюдение финансовой дисциплины </t>
  </si>
  <si>
    <t>Условно утвержденные расходы предусмотрены в бюджете района в соответствующих бюджетному кодексу РФ размерах, на  плановый период 2018 -2019 годах</t>
  </si>
  <si>
    <t>базовый показатель не определяется, расходы предусматриваются на плановый период, в процентах от объема бюджета</t>
  </si>
  <si>
    <t>_______</t>
  </si>
  <si>
    <t>Из бюджета автономного округа перечислены средства:                                                                                                                                                                                                                                    -на формирование резерва на исполнение Указов Президента Российской Федерации от 07.05.2012 года № 597, от 01.06.2012 № 761  в сумме 8 886,6 тыс.рублей</t>
  </si>
  <si>
    <t xml:space="preserve">Из бюджета автономного округа перечислены средства Правительства Тюменской области   в сумме 600,0 тыс. рублей.  </t>
  </si>
  <si>
    <t xml:space="preserve">Снос старого здания школы, расположенного по адресу с.п. Вата ул. Центральная, 15 </t>
  </si>
  <si>
    <t>Иные межбюджетные трансферты на содержание ОМС (на исполнение полномочий по содержанию подъездных дорог городских поселений Излучинск,Новоаганск, сельских поселений Аган,Ваховск)</t>
  </si>
  <si>
    <t>Иные межбюджетные трансферты на дорожное хозяйство (для исплнения полномочий поселением (на изготовление и монтаж сигнального освещения по типу Т7))</t>
  </si>
  <si>
    <t>Иные межбюджетные трансферты на дорожное хозяйство (для исполнения полномочий  поселением)</t>
  </si>
  <si>
    <t>Субвенции на осуществление полномочий по первичному воинскому учету на территориях, где отсутствуют военные комиссариаты</t>
  </si>
  <si>
    <t>Соисполнитель 5                                                                                                                                                                                                                                                                                                                    (Управление культуры администрации района)</t>
  </si>
  <si>
    <t>Соисполнитель 2                                                                                                                                                                                                                                                                                                         (Отдел по  жилищно-коммунальному хозяйству  и  строительству администрации района)</t>
  </si>
  <si>
    <t>Соисполнитель 3                                                                                                                                                                                                                                                                                                           (Управление культуры администрации района)</t>
  </si>
  <si>
    <t xml:space="preserve">Из бюджета автономного округа перечислена субвенция на осуществление федеральных полномочий по ЗАГС в сумме 306,3 тыс.рублей.                                                                                                                                                                                                                                                     </t>
  </si>
  <si>
    <t>Значение показателя на 2017 год</t>
  </si>
  <si>
    <t>7 000,0</t>
  </si>
  <si>
    <r>
      <t xml:space="preserve">Подпрограмма 2                                                                                                                                                                         </t>
    </r>
    <r>
      <rPr>
        <sz val="14"/>
        <color theme="1"/>
        <rFont val="Times New Roman"/>
        <family val="1"/>
        <charset val="204"/>
      </rPr>
      <t xml:space="preserve">Исполнение отсутствует.   </t>
    </r>
  </si>
  <si>
    <t>Исполнение составило в сумме 306,3 тыс.рублей или 100%, в том числе:</t>
  </si>
  <si>
    <t>-</t>
  </si>
  <si>
    <t>Результаты после 1 апреля.</t>
  </si>
  <si>
    <t>тел. 8 (3466) 49-87-45</t>
  </si>
  <si>
    <t xml:space="preserve"> Из бюджета автономного округа перечислено в сумме 79,1 тыс. рублей:                                                                                                                                                                                                                                                                   -городскому поселению Новоаганск перечислены иные межбюджетные трансферты (городскому поселению Новоаганскна премирование победителей окружного конкурса "Лидеы туриндустрии Югры".</t>
  </si>
  <si>
    <t>Всего перечислено по мероприятию в сумме 79,1 тыс. рублей или 100%.</t>
  </si>
  <si>
    <t>Иные межбюджетные трансферты (городскому поселению Новоаганска премирование победителей окружного конкурса "Лидеры туриндустрии Югры")</t>
  </si>
  <si>
    <t>Резерв на исполнение Указов Президента Российской Федерации от 07.05.2012 года № 597, от 01.06.2012 № 761</t>
  </si>
  <si>
    <t>не более 3% от общего объема расходов бюджета района на первый год планового периода в объеме не менее 2,5%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 на второй год планового периода не менее 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t>
  </si>
  <si>
    <t>___________</t>
  </si>
  <si>
    <t>план
на 2017 год</t>
  </si>
  <si>
    <t>Ликвидация несанкциони-рованного места размещения древесных отходов в сельском поселе-нии Ларьяк</t>
  </si>
  <si>
    <t>Ликвидация несанкциони-рованного места размещения строительных отходов в районе полигона твердых бытовых отходов в городском по-селении Ново-аганск</t>
  </si>
  <si>
    <t>Ликвидация несанкциони-рованного места размещения твердых ком-мунальных от-ходов в город-ском поселе-нии Излучинск</t>
  </si>
  <si>
    <t xml:space="preserve">Ликвидация несанкциони-рованного места размещения строительных отходов после сноса ветхих строений  в сельском посе-лении Зайцева Речка  </t>
  </si>
  <si>
    <t>1.2.4.8</t>
  </si>
  <si>
    <t>Ликвидация несанкциони-рованного места размещения строительных и крупногаба-ритных твердых комму-нальных отхо-дов сельском поселении Аган</t>
  </si>
  <si>
    <t>Ликвидация несанкциони-рованного места размещения строительных отходов в сель-ском поселе-нии  Вата</t>
  </si>
  <si>
    <t>1.2.4.9</t>
  </si>
  <si>
    <t>1.2.4.10</t>
  </si>
  <si>
    <t>Ликвидация несанкциони-рованного места размещения крупногаба-ритных твердых комму-нальных отходов в с. Корли-ки</t>
  </si>
  <si>
    <t>1.2.4.11</t>
  </si>
  <si>
    <t>городскому по-селению Излу-чинск на ремонт памятни-ка в деревне Соснино</t>
  </si>
  <si>
    <t>1.2.4.12</t>
  </si>
  <si>
    <t>сельскому  по-селению Ларьяк  на снос жилых строений для завершения ликвидации деревни Пугъ-юг</t>
  </si>
  <si>
    <t>1.2.4.13</t>
  </si>
  <si>
    <t>1.2.4.14</t>
  </si>
  <si>
    <t>сельскому  по-селению Ларьяк  на ремонт памятника в деревне Чех-ломей</t>
  </si>
  <si>
    <t>сельскому  по-селению Ларьяк  на снос не-пригодного жилищного фонда в сель-ском поселе-нии Ларьяк и селе Корлики</t>
  </si>
  <si>
    <t>1.2.4.15</t>
  </si>
  <si>
    <t>сельскому  по-селению Зай-цева Речка на ремонт памят-ника в деревне Вампугол (53,1 тыс. руб.) и се-ле Былино                                         (9,7 тыс. руб-лей)</t>
  </si>
  <si>
    <t>Иные меж-бюджетные трансферты на выполнение работ по обу-стройству пе-шеходных пе-реходов на ав-томобильных дорогах общего пользования местного зна-чения в грани-цах поселения</t>
  </si>
  <si>
    <t>Исполнение составило в сумме 4 225,1 тыс. рублей или 47,5%, в том числе:</t>
  </si>
  <si>
    <t>Из бюджета округа перечислено на формирование резерва на исполнение Указов Президента Российской Федерации от 07.05.2012 года № 597, от 01.06.2012 № 761 в сумме 4 225,1 тыс. рублей.</t>
  </si>
  <si>
    <t>Директор департамента финансов: ___________Марина Александровна Синева</t>
  </si>
  <si>
    <t>Иные меж-бюджетные трансферты на содержание внутрипоселковых дорог деревень Соснино и Пасол</t>
  </si>
  <si>
    <t>Иные межбюджетные трансферты на дорожное хозяйство (полномочия, делегированные поселениями району) в сумме 2 646,9 тыс. рублей</t>
  </si>
  <si>
    <t>Из бюджета района перечислено на ликвидацию несанкциони-рованного места размещения древесных отходов в сельском поселении Ларьяк в сумме 720,0 тыс.рублей</t>
  </si>
  <si>
    <t>Исполнение составило в сумме 720,0 тыс.рублей.</t>
  </si>
  <si>
    <t>Исполнение составило в сумме 4 500,0 тыс. рублей.</t>
  </si>
  <si>
    <t>Из бюджета района перечислено на ликвидацию несанкционированного места размещения строительных отходов в районе полигона твердых бытовых отходов в городском поселении Новоаганск в сумме 4 500,0 тыс. рублей.</t>
  </si>
  <si>
    <t>Исполнение составило в сумме 243,9 тыс. рублей.</t>
  </si>
  <si>
    <t>Из бюджета района перечислено на ликвидацию несанкционированного места размещения твердых коммунальных отходов в городском поселении Излучинск в сумме 243,9 тыс. рублей.</t>
  </si>
  <si>
    <t>Из бюджета района перечислено на ликвидацию несанкционированного места размещения строительных отходов после сноса ветхих строений  в сельском посе-лении Зайцева Речка  в сумме 210,6 тыс. рублей.</t>
  </si>
  <si>
    <t>Исполнение составило в сумме 210,6 тыс. рублей.</t>
  </si>
  <si>
    <t>Исполнение составило в сумме 160,0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</si>
  <si>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160,0 тыс. рублей.</t>
  </si>
  <si>
    <t>Исполнение составило в сумме 319,1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</si>
  <si>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319,1 тыс. рублей.</t>
  </si>
  <si>
    <t>Исполнение составило в сумме 180,0 тыс. рублей.</t>
  </si>
  <si>
    <t>Из бюджета района перечислено на ликвидацию несанкционированного места размещения строительных и крупногабаритных твердых коммунальных отходов сельском поселении Аган  в сумме 180,0 тыс. рублей.</t>
  </si>
  <si>
    <t>Соисполнитель 3                                                                                                                                                                                                                                                                                                           (Управление экологии и природопьльзования администрации района)</t>
  </si>
  <si>
    <t>Директор департамента финансов:_____________ Синева Марина Александровна</t>
  </si>
  <si>
    <t>Директор департамента финансов __________________  Синева Марина Александровна</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</si>
  <si>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3 316,5 тыс. рублей.</t>
  </si>
  <si>
    <t>Исполнение составило в сумме 3 316,5 тыс. рублей или 79,7%, в том числе:</t>
  </si>
  <si>
    <t>1.2.4.16</t>
  </si>
  <si>
    <t>1.2.4.17</t>
  </si>
  <si>
    <t>1.2.4.33</t>
  </si>
  <si>
    <t>Сельскому поселению Ваховск на ремонт полов в спортзале села Охтеурье</t>
  </si>
  <si>
    <t>Сельскому поселению Зайцева Речка на очистку строительного мусора территории, сносимых многоквартирных домов</t>
  </si>
  <si>
    <t>1.2.4.34</t>
  </si>
  <si>
    <t>1.2.4.35</t>
  </si>
  <si>
    <t>Сельскому поселению Зайцева Речка на ремонт печей</t>
  </si>
  <si>
    <t>Сельскому             поселению         Аган  на ремонт печного отопления в жилых помещениях по ул. Советская, д.31, кв.2-125 843,0  руб., ул. Советская д.19 - 120 826,0 руб., ул. Таежная, д.7 кв.2-137 997,0 руб., ул.Советская д.10 кв.2-129 230,0 руб.,  ул. Рыбников д.18 кв.2-125 843,0, Рыбников д.14 кв.1-125 843,0 руб</t>
  </si>
  <si>
    <t xml:space="preserve">Исполнено по муниципальной программе в сумме 387 377,3 тыс. рублей или 37%, в том числе:                                                                                                                                                                                                                                    </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</si>
  <si>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3 316,5 тыс. рублей или 79,7%.</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</si>
  <si>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3316,5 тыс. рублей или 79,7%.</t>
  </si>
  <si>
    <t xml:space="preserve">Из бюджета  района поселениям района перечислено в сумме 281 884,7 тыс. рублей или 41,1%, в том числе:                                                                                                                                                                                                                                                                                                                                                                                                                                                                                                                                                                                                        -поселениям района перечислена дотация на поддержку мер по обеспечению сбалансированности бюджетов  в сумме 258 694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134 тыс. рублей.                                                                                                                                                                                                                                                                    -на содержание подъездных дорог (полномочия, делегированные районом поселениям) в сумме                                                                                                                                 4621,7 тыс. рублей.
-иные МБТ целевого значения в сумме 15788,2 тыс. рублей;                                       -иные мбт на дорожноехозяйство (делегированные поселением району) в сумме 2 646,9 тыс. рублей.                                                                                                                                                                                                                                                
                                                                                                  </t>
  </si>
  <si>
    <t>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3 316,5 тыс. рублей.</t>
  </si>
  <si>
    <t>Исполнение 100%</t>
  </si>
  <si>
    <t>Перечислены в полном объемы иные межбюджетные трансферты на обустройство пешеходных переходов</t>
  </si>
  <si>
    <t>Иные межбюджетные трансферты на содержание внутрипоселковых дорог деревень Соснино и Пасол перечислены в полном объеме</t>
  </si>
  <si>
    <t xml:space="preserve">Исполнение 387 377,3 тыс. рублей или 43,8 %, в том числе:      </t>
  </si>
  <si>
    <t xml:space="preserve">Из федерального бюджета:                                                                                                                                                                                                                                                                                                                               -перечислена субвенция на осуществление полномочий по первичному воинскому учету на территориях, где отсутствуют военные комиссариаты в сумме 3 316,5  тыс.рублей или 79,7%.                                                                                                                                          </t>
  </si>
  <si>
    <t xml:space="preserve">За счет средств бюджета автономного округа перечислено  поселениям                                                                                                                                                                                                                                                102 176,1 тыс. рублей или 52,6%, в том числе:                                                                                                                                                                                                                                                                                                                                                      -дотация на выравнивание бюджетной обеспеченности  поселениям района 96 424,6 тыс.рублей.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1 141 тыс. рублей.                                                                                                           -на формирование резерва на исполнение Указов Президента Российской Федерации от 07.05.2012 года № 597, от 01.06.2012 № 761 в сумме 4 225,1 тыс. рублей.                                                                                                                                                                                                                                                                                                                                                               -городскому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"Лидеры туриндустрии Югры"  в сумме 79,1 тыс. рублей.                                                                                                                                                                                                                                                                                                         </t>
  </si>
  <si>
    <t xml:space="preserve">Из бюджета  района перечислено 281 884,7 тыс.рублей или 33,3%, в том числе:                                                                                                                                                                                                                                                                                                                                                                                                                                                                                                                                                                                                        -поселениям района перечислена дотация на поддержку мер по обеспечению сбалансированности бюджетов  в сумме 258 694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134 тыс. рублей.                                                                                                                                                                                                                                                                    -на содержание подъездных дорог (полномочия, делегированные районом поселениям) в сумме                                                                                                                                 4 621,7 тыс. рублей.
-иные МБТ целевого значения в сумме 15 788,1 тыс. рублей;                                       -иные мбт на дорожное хозяйство (делегированные поселением району) в сумме 2 646,9 тыс. рублей.                                                                                                                                                                                                                                                </t>
  </si>
  <si>
    <t xml:space="preserve">Начальник
отдела расходов бюджета департамента финансов администрации Нижневартовского района    </t>
  </si>
  <si>
    <t>Ефремова Владлена Михайловна</t>
  </si>
  <si>
    <t>Начальник отдела межбюджетных трансфертов</t>
  </si>
  <si>
    <t xml:space="preserve">                       Феоктистова Татьяна Павловна</t>
  </si>
  <si>
    <t>тел. 8 (3466) 49-87-76</t>
  </si>
  <si>
    <t>тел. 8 (3466) 49-84-43</t>
  </si>
  <si>
    <t>Начальник отдела межбюджетых трансфертов и сводного планирования департамента финансов администрации Нижневартовского района</t>
  </si>
  <si>
    <t>Феоктистова Татьяна Павловна</t>
  </si>
  <si>
    <r>
      <rPr>
        <b/>
        <sz val="14"/>
        <rFont val="Times New Roman"/>
        <family val="1"/>
        <charset val="204"/>
      </rPr>
      <t xml:space="preserve">Подпрограмма 1                                                                                                                                                                                 </t>
    </r>
    <r>
      <rPr>
        <sz val="14"/>
        <rFont val="Times New Roman"/>
        <family val="1"/>
        <charset val="204"/>
      </rPr>
      <t xml:space="preserve">                                                                                                                         </t>
    </r>
    <r>
      <rPr>
        <b/>
        <sz val="14"/>
        <rFont val="Times New Roman"/>
        <family val="1"/>
        <charset val="204"/>
      </rPr>
      <t xml:space="preserve">Из федерального бюджета перечислены субвенции на осуществление полномочий по первичному воинскому учету на территориях, где отсутствуют военные комиссариаты в сумме                                                                                                                                                                                                                                                                            3 316,5 тыс. рублей или 79,7%.                                                                                                                                                                                                                                                                                                                                                                                                                                                                                                                                                                                                                                                                                                                                                                                                                                                                                                                                                                                                                                                                                                                                                                                                                                                                                                                                                                                                                                                                                                                                                                                                                                                                                                                                                                                                                                                                                                                                                                                                                                                                                                                                                                                                                                                                                                                                                                                                                                                                      </t>
    </r>
  </si>
  <si>
    <t xml:space="preserve">                                              ______________Ефремова Владлена Михайловна</t>
  </si>
  <si>
    <t>и сводного планирования департамнта финансов администрации Нижневартовского района_______________Феоктистова Татьяна Павловна</t>
  </si>
  <si>
    <t>График (сетевой график) реализации  муниципальной программы за август 2017 года</t>
  </si>
  <si>
    <r>
      <t xml:space="preserve">Исполнение составило в сумме 111 082,4 тыс.рублей или 67,9%, в том числе:                                                                                                                                                                                                                                                                                                                                                                                                                                                                                                                                                                                                                                                                                                                                                                                                                                                                                                                                                                                                                                                                                                                                                                                                                                          </t>
    </r>
    <r>
      <rPr>
        <i/>
        <u/>
        <sz val="14"/>
        <rFont val="Times New Roman"/>
        <family val="1"/>
        <charset val="204"/>
      </rPr>
      <t/>
    </r>
  </si>
  <si>
    <t xml:space="preserve">Из бюджета автономного округа перечислена дотация на выравнивание бюджетной обеспеченности  поселениям района                                                                                111082,4  тыс.рублей.                                                                                                                                                                                                                                                               </t>
  </si>
  <si>
    <t>Исполнение составило в сумме 1219,3 тыс. рублей,или 47,9%.</t>
  </si>
  <si>
    <t>Из бюджета округа перечислены иные межбюджетные трансферты (в рамках программы «Содействие занятости») в сумме  1219,3 тыс. рублей.</t>
  </si>
  <si>
    <t>Из бюджета района перечислены иные межбюджетные трансферты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t>
  </si>
  <si>
    <t>Исполнение составило в сумме 178,7 тыс. рублей или 100%, в том числе:</t>
  </si>
  <si>
    <t>городскому поселению Излу-чинск на ремонт памятника в деревне Соснино перечислены межбюджетные трансферты в полном объеме</t>
  </si>
  <si>
    <t>исполнение 100%</t>
  </si>
  <si>
    <t>сельскому  поселению Ларьяк  на ремонт памятника в деревне Чех-ломей перечислены межбюджетные трансферты в полном объеме</t>
  </si>
  <si>
    <t>исполнение по данному меропритятию 100%</t>
  </si>
  <si>
    <t>Межбюджетные трансферты перечислены в полном объеме сельскому  поселению Зай-цева Речка на ремонт памят-ника в деревне Вампугол (53,1 тыс. руб.) и селе Былино                                         (9,7 тыс. рублей)</t>
  </si>
  <si>
    <t>Исполнение сотавило в сумме 16 325,6 тыс. рублей или 85,5%, в том числе:</t>
  </si>
  <si>
    <t>Из бюджета района перечислены иные межбюджетные трансферты за счет бюджета района 16 146,8 тыс.рублей или 85,4%</t>
  </si>
  <si>
    <t xml:space="preserve">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t>
  </si>
  <si>
    <t>Исполнение по данному мероприятию 100%</t>
  </si>
  <si>
    <t>«Управление в сфере муниципальных финансов в Нижневартовском районе на 2015−2020 годы» за август 2017 год</t>
  </si>
  <si>
    <t>Целевые показатели муниципальной программы «Управление в сфере муниципальных финансов в Нижневартовском районе на 2015−2020 годы» за август 2017</t>
  </si>
  <si>
    <t xml:space="preserve">Исполнено по муниципальной программе в сумме 423 902,6 тыс. рублей или 39,1%, в том числе:                                                                                                                                                                                                                                    </t>
  </si>
  <si>
    <r>
      <t xml:space="preserve">Из бюджета автономного округа перечислено                                                                                                                                                                                                                                                      116 912,2  тыс. рублей или 60,3% , в том числе:                                                                                                                                                                                                                                                                                                                                                      </t>
    </r>
    <r>
      <rPr>
        <b/>
        <sz val="28"/>
        <rFont val="Times New Roman"/>
        <family val="1"/>
        <charset val="204"/>
      </rPr>
      <t xml:space="preserve">-дотация на выравнивание бюджетной обеспеченности  поселениям района 111 082,4 тыс.рублей. </t>
    </r>
    <r>
      <rPr>
        <b/>
        <sz val="28"/>
        <color rgb="FFFF0000"/>
        <rFont val="Times New Roman"/>
        <family val="1"/>
        <charset val="204"/>
      </rPr>
      <t xml:space="preserve">                                                                                                                                     </t>
    </r>
    <r>
      <rPr>
        <b/>
        <sz val="28"/>
        <rFont val="Times New Roman"/>
        <family val="1"/>
        <charset val="204"/>
      </rPr>
      <t xml:space="preserve">-субвенция на осуществление федеральных полномочий по ЗАГС в сумме 306,3 тыс. рублей;      </t>
    </r>
    <r>
      <rPr>
        <b/>
        <sz val="28"/>
        <color rgb="FFFF0000"/>
        <rFont val="Times New Roman"/>
        <family val="1"/>
        <charset val="204"/>
      </rPr>
      <t xml:space="preserve">                                                                                                                                                  </t>
    </r>
    <r>
      <rPr>
        <b/>
        <sz val="28"/>
        <rFont val="Times New Roman"/>
        <family val="1"/>
        <charset val="204"/>
      </rPr>
      <t xml:space="preserve">-иные межбюджетные трансферты (в рамках программы «Содействие занятости») в сумме 1 219,3 тыс. рублей.                                                                                                           -на исполнение Указов Президента Российской Федерации от 07.05.2012 года № 597, от 01.06.2012 № 761 в сумме 4 225,1 тыс. рублей.  </t>
    </r>
    <r>
      <rPr>
        <b/>
        <sz val="28"/>
        <color rgb="FFFF0000"/>
        <rFont val="Times New Roman"/>
        <family val="1"/>
        <charset val="204"/>
      </rPr>
      <t xml:space="preserve">                                                                                                                                                                                                                                                                                                                                                             </t>
    </r>
    <r>
      <rPr>
        <b/>
        <sz val="28"/>
        <rFont val="Times New Roman"/>
        <family val="1"/>
        <charset val="204"/>
      </rPr>
      <t xml:space="preserve">-городскому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"Лидеы туриндустрии Югры"  в сумме 79,1 тыс. рублей.                                                                                                                                                                                                                                                                                                         </t>
    </r>
  </si>
  <si>
    <r>
      <t xml:space="preserve">Из бюджета  района перечислено 303 673,9 тыс.рублей или 34,2%, в том числе:                                                                                                                                                                                                                                                                                                                                                                                                                                                                                                                                                                                                        -поселениям района перечислена дотация на поддержку мер по обеспечению сбалансированности бюджетов  в сумме 278 517,1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                                                                                                                                                                                                                                                                    -на содержание подъездных дорог (полномочия, делегированные районом поселениям) в сумме                                                                                                                                 5 263,6  тыс. рублей.
-иные МБТ целевого значения в сумме 16 067,7 тыс. рублей;                                       -иные мбт на дорожное хозяйство (делегированные поселением району) в сумме 2 646,9 тыс. рублей.                                                                                                                                                                                                                                                </t>
    </r>
    <r>
      <rPr>
        <b/>
        <u/>
        <sz val="28"/>
        <rFont val="Times New Roman"/>
        <family val="1"/>
        <charset val="204"/>
      </rPr>
      <t/>
    </r>
  </si>
  <si>
    <t>Исполнение составило в сумме 311 820,2 тыс. рублей или 43,3%, в том числе:</t>
  </si>
  <si>
    <t xml:space="preserve">Из бюджета автономного округа перечислено в сумме 5 829,8 тыс. рублей или 19,2%, в том числе: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1219,3 тыс. рублей.                                                                                                           - на исполнение Указов Президента Российской Федерации от 07.05.2012 года № 597, от 01.06.2012 № 761 в сумме 4 225,1 тыс. рублей.                                                                                                                                                                                                                                                                                                                                                                 -городскому поселению Новоаганск перечислены иные межбюджетные трансферты (городскому поселению Новоаганска премирование победителей окружного конкурса "Лидеы туриндустрии Югры"  в сумме 79,1 тыс. рублей.                                                                                                                                                                                                                                                                                                         </t>
  </si>
  <si>
    <r>
      <t xml:space="preserve">Исполнение 278 516,9  тыс.рублей, или 42,9 %, в том числе:                                                                                                                                                                                                                                                                                                                                    </t>
    </r>
    <r>
      <rPr>
        <u/>
        <sz val="14"/>
        <rFont val="Times New Roman"/>
        <family val="1"/>
        <charset val="204"/>
      </rPr>
      <t/>
    </r>
  </si>
  <si>
    <t xml:space="preserve">Из бюджета  района поселениям района перечислено в сумме 278 516,9 тыс. рублей, в том числе:                                                                                                                                                                                                                                                                                                                                                                                                                                                                                                                                                                                                        -дотация на поддержку мер по обеспечению сбалансированности бюджетов,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</si>
  <si>
    <t xml:space="preserve">Из бюджета  района поселениям района перечислено в сумме 7 910,5 тыс. рублей, или 21,5 %.
</t>
  </si>
  <si>
    <t xml:space="preserve">Из бюджета  района поселениям района перечислены иные межбюджетные трансферты на  исполнение полномочий по дорожному хозяйству в сумме 7 910,5 тыс. рублей.
</t>
  </si>
  <si>
    <t xml:space="preserve">Из бюджета  района поселениям района перечислено в сумме 5 263,6 тыс. рублей, или 48,1%.
</t>
  </si>
  <si>
    <t xml:space="preserve">Из бюджета  района поселениям района перечислены иные межбюджетные трансферты на содержание подъездных дорог (полномочия, делегированные районом поселениям) в сумме 5 263,6 тыс. рублей.
</t>
  </si>
  <si>
    <t>Исполнение составило в сумме 9 067,2 тыс. рублей или 58,7 %, в том числе:</t>
  </si>
  <si>
    <t xml:space="preserve">Из бюджета автономного округа перечислено в сумме 5 750,7 тыс. рублей или 51%, в том числе :                                                                                                                                                             -субвенция на осуществление федеральных полномочий по ЗАГС в сумме 306,3 тыс.рублей;                                                                                                                                                   -иные межбюджетные трансферты (в рамках программы «Содействие занятости») в сумме 1 219,3 тыс. рублей;                                                                                                             -на исполнение Указов Президента Российской Федерации от 07.05.2012 года № 597, от 01.06.2012 № 761 в сумме 4 225,1 тыс. рублей.                                                                                                                                                                                                                                 </t>
  </si>
  <si>
    <t xml:space="preserve">Из бюджета автономного округа перечислено                                                                                                                                                                                                                                                      116 912,2  тыс. рублей или 60,3% , в том числе:                                                                                                                                                                                                                                                                                                                                                      -дотация на выравнивание бюджетной обеспеченности  поселениям района 111 082,4 тыс.рублей.                                                                                                                                      -субвенция на осуществление федеральных полномочий по ЗАГС в сумме 306,3 тыс. рублей;                                                                                                                                                        -иные межбюджетные трансферты (в рамках программы «Содействие занятости») в сумме 1 219,3 тыс. рублей.                                                                                                           -на исполнение Указов Президента Российской Федерации от 07.05.2012 года № 597, от 01.06.2012 № 761 в сумме 4 225,1 тыс. рублей.                                                                                                                                                                                                                                                                                                                                                               -городскому поселению Новоаганск перечислены иные межбюджетные трансферты  на премирование победителей окружного конкурса "Лидеры туриндустрии Югры"  в сумме 79,1 тыс. рублей.                                                                                                                                                                                                                                                                                                         </t>
  </si>
  <si>
    <r>
      <rPr>
        <b/>
        <sz val="14"/>
        <rFont val="Times New Roman"/>
        <family val="1"/>
        <charset val="204"/>
      </rPr>
      <t xml:space="preserve">Из бюджета  района перечислено 303 673,9 тыс.рублей или 34,2%, в том числе:                                                                                                                                                                                                                                                                                                                                                                                                                                                                                                                                                                                                        -поселениям района перечислена дотация на поддержку мер по обеспечению сбалансированности бюджетов  в сумме 278 517,1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-на содержание ОМС (на исполнение полномочий по содержанию подъездных дорог городских поселений Излучинск,Новоаганск, сельских поселений Аган,Ваховск) в сумме 178,7 тыс. рублей.                                                                                                                                                                                                                                                                    -на содержание подъездных дорог (полномочия, делегированные районом поселениям) в сумме                                                                                                                                 5 263,6  тыс. рублей.
-иные МБТ целевого значения в сумме 16 067,7 тыс. рублей;                                       -иные мбт на дорожное хозяйство (делегированные поселением району) в сумме 2 646,9 тыс. рублей.                                                                                                                                                                                                                                                                                                                                                                                                                                                                                                                                                                                                                                                    
                                               </t>
    </r>
    <r>
      <rPr>
        <sz val="14"/>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</si>
</sst>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_-* #,##0_р_._-;\-* #,##0_р_._-;_-* &quot;-&quot;_р_._-;_-@_-"/>
    <numFmt numFmtId="165" formatCode="_-* #,##0.00_р_._-;\-* #,##0.00_р_._-;_-* &quot;-&quot;??_р_._-;_-@_-"/>
    <numFmt numFmtId="166" formatCode="0.0"/>
    <numFmt numFmtId="167" formatCode="#,##0.0"/>
    <numFmt numFmtId="168" formatCode="#,##0.0_ ;\-#,##0.0\ "/>
    <numFmt numFmtId="169" formatCode="#,##0.000"/>
    <numFmt numFmtId="170" formatCode="_-* #,##0.0_р_._-;\-* #,##0.0_р_._-;_-* &quot;-&quot;?_р_._-;_-@_-"/>
    <numFmt numFmtId="171" formatCode="0.0%"/>
  </numFmts>
  <fonts count="62" x14ac:knownFonts="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i/>
      <u/>
      <sz val="14"/>
      <name val="Times New Roman"/>
      <family val="1"/>
      <charset val="204"/>
    </font>
    <font>
      <u/>
      <sz val="14"/>
      <name val="Times New Roman"/>
      <family val="1"/>
      <charset val="204"/>
    </font>
    <font>
      <sz val="18"/>
      <name val="Times New Roman"/>
      <family val="1"/>
      <charset val="204"/>
    </font>
    <font>
      <b/>
      <u/>
      <sz val="16"/>
      <name val="Times New Roman"/>
      <family val="1"/>
      <charset val="204"/>
    </font>
    <font>
      <sz val="9"/>
      <color indexed="81"/>
      <name val="Tahoma"/>
      <family val="2"/>
      <charset val="204"/>
    </font>
    <font>
      <b/>
      <sz val="9"/>
      <color indexed="81"/>
      <name val="Tahoma"/>
      <family val="2"/>
      <charset val="204"/>
    </font>
    <font>
      <b/>
      <sz val="28"/>
      <color theme="1"/>
      <name val="Times New Roman"/>
      <family val="1"/>
      <charset val="204"/>
    </font>
    <font>
      <sz val="28"/>
      <name val="Times New Roman"/>
      <family val="1"/>
      <charset val="204"/>
    </font>
    <font>
      <sz val="28"/>
      <color theme="1"/>
      <name val="Times New Roman"/>
      <family val="1"/>
      <charset val="204"/>
    </font>
    <font>
      <b/>
      <sz val="26"/>
      <name val="Times New Roman"/>
      <family val="1"/>
      <charset val="204"/>
    </font>
    <font>
      <sz val="26"/>
      <name val="Times New Roman"/>
      <family val="1"/>
      <charset val="204"/>
    </font>
    <font>
      <sz val="26"/>
      <color theme="1"/>
      <name val="Times New Roman"/>
      <family val="1"/>
      <charset val="204"/>
    </font>
    <font>
      <b/>
      <sz val="26"/>
      <color theme="1"/>
      <name val="Calibri"/>
      <family val="2"/>
      <charset val="204"/>
      <scheme val="minor"/>
    </font>
    <font>
      <b/>
      <sz val="36"/>
      <name val="Times New Roman"/>
      <family val="1"/>
      <charset val="204"/>
    </font>
    <font>
      <sz val="36"/>
      <name val="Times New Roman"/>
      <family val="1"/>
      <charset val="204"/>
    </font>
    <font>
      <sz val="36"/>
      <color theme="1"/>
      <name val="Times New Roman"/>
      <family val="1"/>
      <charset val="204"/>
    </font>
    <font>
      <b/>
      <u/>
      <sz val="28"/>
      <name val="Times New Roman"/>
      <family val="1"/>
      <charset val="204"/>
    </font>
    <font>
      <b/>
      <sz val="26"/>
      <color rgb="FF00B050"/>
      <name val="Times New Roman"/>
      <family val="1"/>
      <charset val="204"/>
    </font>
    <font>
      <sz val="10"/>
      <color rgb="FF00B050"/>
      <name val="Times New Roman"/>
      <family val="1"/>
      <charset val="204"/>
    </font>
    <font>
      <b/>
      <sz val="28"/>
      <name val="Times New Roman"/>
      <family val="1"/>
      <charset val="204"/>
    </font>
    <font>
      <b/>
      <i/>
      <sz val="26"/>
      <name val="Times New Roman"/>
      <family val="1"/>
      <charset val="204"/>
    </font>
    <font>
      <b/>
      <sz val="26"/>
      <name val="Calibri"/>
      <family val="2"/>
      <charset val="204"/>
      <scheme val="minor"/>
    </font>
    <font>
      <b/>
      <i/>
      <sz val="28"/>
      <name val="Times New Roman"/>
      <family val="1"/>
      <charset val="204"/>
    </font>
    <font>
      <b/>
      <sz val="14"/>
      <color indexed="81"/>
      <name val="Tahoma"/>
      <family val="2"/>
      <charset val="204"/>
    </font>
    <font>
      <sz val="14"/>
      <color indexed="81"/>
      <name val="Tahoma"/>
      <family val="2"/>
      <charset val="204"/>
    </font>
    <font>
      <sz val="24"/>
      <color rgb="FF00B050"/>
      <name val="Times New Roman"/>
      <family val="1"/>
      <charset val="204"/>
    </font>
    <font>
      <b/>
      <sz val="26"/>
      <color theme="1"/>
      <name val="Times New Roman"/>
      <family val="1"/>
      <charset val="204"/>
    </font>
    <font>
      <b/>
      <sz val="36"/>
      <color theme="1"/>
      <name val="Times New Roman"/>
      <family val="1"/>
      <charset val="204"/>
    </font>
    <font>
      <sz val="20"/>
      <color theme="1"/>
      <name val="Times New Roman"/>
      <family val="1"/>
      <charset val="204"/>
    </font>
    <font>
      <sz val="20"/>
      <name val="Times New Roman"/>
      <family val="1"/>
      <charset val="204"/>
    </font>
    <font>
      <b/>
      <sz val="20"/>
      <name val="Times New Roman"/>
      <family val="1"/>
      <charset val="204"/>
    </font>
    <font>
      <b/>
      <sz val="28"/>
      <color rgb="FFFF0000"/>
      <name val="Times New Roman"/>
      <family val="1"/>
      <charset val="204"/>
    </font>
    <font>
      <sz val="26"/>
      <color theme="1"/>
      <name val="Calibri"/>
      <family val="2"/>
      <charset val="204"/>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0" fontId="14" fillId="0" borderId="0"/>
    <xf numFmtId="165" fontId="13" fillId="0" borderId="0" applyFont="0" applyFill="0" applyBorder="0" applyAlignment="0" applyProtection="0"/>
    <xf numFmtId="44" fontId="13" fillId="0" borderId="0" applyFont="0" applyFill="0" applyBorder="0" applyAlignment="0" applyProtection="0"/>
  </cellStyleXfs>
  <cellXfs count="880">
    <xf numFmtId="0" fontId="0" fillId="0" borderId="0" xfId="0"/>
    <xf numFmtId="0" fontId="15" fillId="0" borderId="0" xfId="0" applyFont="1" applyAlignment="1" applyProtection="1">
      <alignment vertical="center"/>
      <protection hidden="1"/>
    </xf>
    <xf numFmtId="166" fontId="16" fillId="0" borderId="1" xfId="0" applyNumberFormat="1" applyFont="1" applyBorder="1" applyAlignment="1" applyProtection="1">
      <alignment horizontal="center" vertical="top" wrapText="1"/>
      <protection hidden="1"/>
    </xf>
    <xf numFmtId="166" fontId="16" fillId="2" borderId="1" xfId="0" applyNumberFormat="1" applyFont="1" applyFill="1" applyBorder="1" applyAlignment="1" applyProtection="1">
      <alignment horizontal="center" vertical="top" wrapText="1"/>
      <protection hidden="1"/>
    </xf>
    <xf numFmtId="166" fontId="1" fillId="0" borderId="1" xfId="0" applyNumberFormat="1" applyFont="1" applyFill="1" applyBorder="1" applyAlignment="1" applyProtection="1">
      <alignment horizontal="left" vertical="center" wrapText="1"/>
      <protection hidden="1"/>
    </xf>
    <xf numFmtId="166" fontId="2" fillId="0" borderId="1" xfId="0" applyNumberFormat="1" applyFont="1" applyFill="1" applyBorder="1" applyAlignment="1" applyProtection="1">
      <alignment horizontal="left" vertical="center" wrapText="1"/>
      <protection hidden="1"/>
    </xf>
    <xf numFmtId="166" fontId="16" fillId="0" borderId="0" xfId="0" applyNumberFormat="1" applyFont="1" applyAlignment="1" applyProtection="1">
      <alignment vertical="center"/>
      <protection hidden="1"/>
    </xf>
    <xf numFmtId="166" fontId="16" fillId="2" borderId="0" xfId="0" applyNumberFormat="1" applyFont="1" applyFill="1" applyAlignment="1" applyProtection="1">
      <alignment vertical="center"/>
      <protection hidden="1"/>
    </xf>
    <xf numFmtId="166" fontId="3" fillId="0" borderId="1" xfId="0" applyNumberFormat="1" applyFont="1" applyFill="1" applyBorder="1" applyAlignment="1" applyProtection="1">
      <alignment horizontal="left" vertical="center" wrapText="1"/>
      <protection hidden="1"/>
    </xf>
    <xf numFmtId="166" fontId="16" fillId="0" borderId="2" xfId="0" applyNumberFormat="1" applyFont="1" applyBorder="1" applyAlignment="1" applyProtection="1">
      <alignment vertical="center"/>
      <protection hidden="1"/>
    </xf>
    <xf numFmtId="166" fontId="16" fillId="0" borderId="3" xfId="0" applyNumberFormat="1" applyFont="1" applyBorder="1" applyAlignment="1" applyProtection="1">
      <alignment horizontal="center" vertical="top" wrapText="1"/>
      <protection hidden="1"/>
    </xf>
    <xf numFmtId="166"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6"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8"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9"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9"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8"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6" fontId="3" fillId="0" borderId="0" xfId="2" applyNumberFormat="1" applyFont="1" applyFill="1" applyBorder="1" applyAlignment="1" applyProtection="1">
      <alignment vertical="center" wrapText="1"/>
    </xf>
    <xf numFmtId="166"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8"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20" fillId="0" borderId="0" xfId="0" applyFont="1" applyFill="1" applyAlignment="1" applyProtection="1">
      <alignment vertical="center"/>
    </xf>
    <xf numFmtId="166" fontId="20" fillId="0" borderId="0" xfId="2" applyNumberFormat="1" applyFont="1" applyFill="1" applyBorder="1" applyAlignment="1" applyProtection="1">
      <alignment vertical="center" wrapText="1"/>
    </xf>
    <xf numFmtId="166"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2" fillId="0" borderId="0" xfId="0" applyFont="1"/>
    <xf numFmtId="0" fontId="20" fillId="0" borderId="0" xfId="0" applyFont="1" applyFill="1" applyBorder="1" applyAlignment="1" applyProtection="1">
      <alignment horizontal="left"/>
    </xf>
    <xf numFmtId="0" fontId="22" fillId="0" borderId="0" xfId="0" applyNumberFormat="1" applyFont="1" applyAlignment="1">
      <alignment horizontal="center"/>
    </xf>
    <xf numFmtId="0" fontId="22" fillId="0" borderId="0" xfId="0" applyFont="1" applyFill="1" applyAlignment="1">
      <alignment horizontal="right"/>
    </xf>
    <xf numFmtId="0" fontId="22" fillId="0" borderId="0" xfId="0" applyNumberFormat="1" applyFont="1" applyBorder="1" applyAlignment="1">
      <alignment horizontal="center"/>
    </xf>
    <xf numFmtId="0" fontId="22" fillId="0" borderId="6" xfId="0" applyNumberFormat="1" applyFont="1" applyBorder="1" applyAlignment="1">
      <alignment horizontal="center"/>
    </xf>
    <xf numFmtId="0" fontId="20" fillId="0" borderId="1" xfId="0" applyFont="1" applyFill="1" applyBorder="1" applyAlignment="1">
      <alignment horizontal="left" vertical="top" wrapText="1"/>
    </xf>
    <xf numFmtId="4" fontId="20" fillId="0" borderId="1" xfId="0" applyNumberFormat="1" applyFont="1" applyFill="1" applyBorder="1" applyAlignment="1">
      <alignment horizontal="left" vertical="top" wrapText="1"/>
    </xf>
    <xf numFmtId="4" fontId="22" fillId="0" borderId="1" xfId="0" applyNumberFormat="1" applyFont="1" applyFill="1" applyBorder="1" applyAlignment="1">
      <alignment horizontal="left" vertical="top"/>
    </xf>
    <xf numFmtId="0" fontId="20" fillId="0" borderId="8" xfId="0" applyFont="1" applyFill="1" applyBorder="1" applyAlignment="1">
      <alignment horizontal="left" vertical="top" wrapText="1"/>
    </xf>
    <xf numFmtId="0" fontId="22" fillId="0" borderId="0" xfId="0" applyFont="1" applyFill="1"/>
    <xf numFmtId="0" fontId="22" fillId="0" borderId="0" xfId="0" applyNumberFormat="1" applyFont="1" applyAlignment="1">
      <alignment horizontal="left"/>
    </xf>
    <xf numFmtId="0" fontId="20" fillId="0" borderId="0" xfId="0" applyFont="1" applyFill="1" applyBorder="1" applyAlignment="1" applyProtection="1">
      <alignment horizontal="left"/>
    </xf>
    <xf numFmtId="165"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164" fontId="19" fillId="0" borderId="1" xfId="2" applyNumberFormat="1" applyFont="1" applyFill="1" applyBorder="1" applyAlignment="1">
      <alignment horizontal="left" vertical="top" wrapText="1"/>
    </xf>
    <xf numFmtId="0" fontId="26" fillId="0" borderId="0" xfId="0" applyFont="1" applyFill="1" applyAlignment="1" applyProtection="1">
      <alignment vertical="center"/>
    </xf>
    <xf numFmtId="0" fontId="26" fillId="0" borderId="0" xfId="0" applyFont="1" applyFill="1" applyAlignment="1" applyProtection="1">
      <alignment horizontal="left" vertical="center"/>
    </xf>
    <xf numFmtId="0" fontId="26" fillId="0" borderId="0" xfId="0" applyFont="1" applyFill="1" applyBorder="1" applyAlignment="1" applyProtection="1">
      <alignment vertical="center"/>
    </xf>
    <xf numFmtId="166" fontId="3" fillId="0" borderId="0" xfId="0" applyNumberFormat="1" applyFont="1" applyFill="1" applyBorder="1" applyAlignment="1">
      <alignment horizontal="justify" vertical="center" wrapText="1"/>
    </xf>
    <xf numFmtId="0" fontId="3" fillId="0" borderId="0" xfId="0" applyFont="1" applyFill="1" applyBorder="1" applyAlignment="1">
      <alignment horizontal="justify" vertical="center"/>
    </xf>
    <xf numFmtId="0" fontId="19" fillId="0" borderId="0" xfId="0" applyFont="1" applyFill="1" applyBorder="1" applyAlignment="1">
      <alignment horizontal="justify" vertical="center"/>
    </xf>
    <xf numFmtId="0" fontId="19" fillId="0" borderId="0" xfId="0" applyFont="1" applyFill="1" applyBorder="1" applyAlignment="1" applyProtection="1">
      <alignment horizontal="left" vertical="center"/>
    </xf>
    <xf numFmtId="3" fontId="6" fillId="0" borderId="0" xfId="0" applyNumberFormat="1" applyFont="1" applyFill="1" applyAlignment="1">
      <alignment horizontal="center" vertical="center"/>
    </xf>
    <xf numFmtId="0" fontId="19" fillId="0" borderId="0" xfId="0" applyFont="1" applyFill="1" applyAlignment="1">
      <alignment vertical="center"/>
    </xf>
    <xf numFmtId="3" fontId="3" fillId="0" borderId="0" xfId="0" applyNumberFormat="1" applyFont="1" applyFill="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6" fillId="0" borderId="0" xfId="0" applyFont="1" applyFill="1" applyAlignment="1">
      <alignment horizontal="center" vertical="center"/>
    </xf>
    <xf numFmtId="0" fontId="3" fillId="3" borderId="0" xfId="0" applyFont="1" applyFill="1" applyBorder="1" applyAlignment="1" applyProtection="1">
      <alignment vertical="center"/>
    </xf>
    <xf numFmtId="0" fontId="17" fillId="0" borderId="0" xfId="0" applyFont="1" applyFill="1" applyBorder="1" applyAlignment="1" applyProtection="1">
      <alignment vertical="top" wrapText="1"/>
    </xf>
    <xf numFmtId="0" fontId="28" fillId="0" borderId="0" xfId="0" applyFont="1" applyBorder="1" applyAlignment="1"/>
    <xf numFmtId="0" fontId="26" fillId="0" borderId="0" xfId="0" applyFont="1" applyFill="1" applyBorder="1" applyAlignment="1">
      <alignment horizontal="justify"/>
    </xf>
    <xf numFmtId="3" fontId="26" fillId="0" borderId="0" xfId="0" applyNumberFormat="1" applyFont="1" applyAlignment="1"/>
    <xf numFmtId="0" fontId="28" fillId="0" borderId="0" xfId="0" applyFont="1" applyFill="1" applyBorder="1" applyAlignment="1">
      <alignment wrapText="1"/>
    </xf>
    <xf numFmtId="0" fontId="28" fillId="0" borderId="0" xfId="0" applyFont="1" applyAlignment="1"/>
    <xf numFmtId="166" fontId="26" fillId="0" borderId="0" xfId="0" applyNumberFormat="1"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170" fontId="18" fillId="0" borderId="0" xfId="2" applyNumberFormat="1" applyFont="1" applyFill="1" applyBorder="1" applyAlignment="1" applyProtection="1">
      <alignment vertical="top" wrapText="1"/>
    </xf>
    <xf numFmtId="0" fontId="26" fillId="0" borderId="0" xfId="0" applyFont="1" applyFill="1"/>
    <xf numFmtId="0" fontId="26" fillId="0" borderId="0" xfId="0" applyFont="1" applyFill="1" applyAlignment="1">
      <alignment vertical="center"/>
    </xf>
    <xf numFmtId="0" fontId="19" fillId="0" borderId="0" xfId="0" applyFont="1" applyFill="1" applyBorder="1" applyAlignment="1" applyProtection="1">
      <alignment horizontal="left"/>
    </xf>
    <xf numFmtId="0" fontId="19" fillId="0" borderId="0" xfId="0" applyFont="1" applyFill="1"/>
    <xf numFmtId="0" fontId="21" fillId="0" borderId="0" xfId="0" applyFont="1" applyAlignment="1"/>
    <xf numFmtId="0" fontId="18" fillId="0" borderId="0" xfId="0" applyFont="1" applyFill="1" applyAlignment="1">
      <alignment horizontal="center" vertical="center" wrapText="1"/>
    </xf>
    <xf numFmtId="0" fontId="31" fillId="3" borderId="47" xfId="0" applyNumberFormat="1" applyFont="1" applyFill="1" applyBorder="1" applyAlignment="1" applyProtection="1">
      <alignment horizontal="center" vertical="center" wrapText="1"/>
    </xf>
    <xf numFmtId="1" fontId="31" fillId="3" borderId="47"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31" fillId="3" borderId="46" xfId="0" applyNumberFormat="1" applyFont="1" applyFill="1" applyBorder="1" applyAlignment="1" applyProtection="1">
      <alignment horizontal="center" vertical="center" wrapText="1"/>
    </xf>
    <xf numFmtId="0" fontId="31" fillId="3" borderId="48" xfId="0" applyFont="1" applyFill="1" applyBorder="1" applyAlignment="1" applyProtection="1">
      <alignment horizontal="center" vertical="center"/>
    </xf>
    <xf numFmtId="166" fontId="20" fillId="3" borderId="0" xfId="2" applyNumberFormat="1" applyFont="1" applyFill="1" applyBorder="1" applyAlignment="1" applyProtection="1">
      <alignment vertical="center" wrapText="1"/>
    </xf>
    <xf numFmtId="166" fontId="3" fillId="3" borderId="0" xfId="2" applyNumberFormat="1" applyFont="1" applyFill="1" applyBorder="1" applyAlignment="1" applyProtection="1">
      <alignment vertical="center" wrapText="1"/>
    </xf>
    <xf numFmtId="0" fontId="3" fillId="3" borderId="0" xfId="0" applyFont="1" applyFill="1" applyAlignment="1" applyProtection="1">
      <alignment vertical="center"/>
    </xf>
    <xf numFmtId="168" fontId="3" fillId="3" borderId="0" xfId="0" applyNumberFormat="1" applyFont="1" applyFill="1" applyAlignment="1" applyProtection="1">
      <alignment vertical="center"/>
    </xf>
    <xf numFmtId="0" fontId="20" fillId="3" borderId="0" xfId="0" applyFont="1" applyFill="1" applyAlignment="1" applyProtection="1">
      <alignment vertical="center"/>
    </xf>
    <xf numFmtId="0" fontId="19" fillId="0" borderId="0" xfId="0" applyFont="1" applyFill="1" applyAlignment="1"/>
    <xf numFmtId="0" fontId="28"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3" fontId="26" fillId="0" borderId="1" xfId="0" applyNumberFormat="1" applyFont="1" applyFill="1" applyBorder="1" applyAlignment="1" applyProtection="1">
      <alignment vertical="center" wrapText="1"/>
      <protection locked="0"/>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171" fontId="28" fillId="0" borderId="1" xfId="0" applyNumberFormat="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35" fillId="0" borderId="0" xfId="0" applyFont="1" applyFill="1" applyBorder="1" applyAlignment="1" applyProtection="1">
      <alignment horizontal="justify" vertical="center" wrapText="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wrapText="1"/>
    </xf>
    <xf numFmtId="0" fontId="36" fillId="0" borderId="0" xfId="0" applyFont="1" applyFill="1" applyAlignment="1" applyProtection="1"/>
    <xf numFmtId="0" fontId="36" fillId="0" borderId="0" xfId="0" applyFont="1" applyFill="1" applyAlignment="1" applyProtection="1">
      <alignment vertical="center"/>
    </xf>
    <xf numFmtId="0" fontId="37" fillId="0" borderId="0" xfId="0" applyFont="1" applyBorder="1" applyAlignment="1"/>
    <xf numFmtId="0" fontId="26" fillId="0" borderId="1" xfId="0" applyFont="1" applyFill="1" applyBorder="1" applyAlignment="1">
      <alignment horizontal="justify" vertical="center" wrapText="1"/>
    </xf>
    <xf numFmtId="9" fontId="19" fillId="3" borderId="1" xfId="0" applyNumberFormat="1" applyFont="1" applyFill="1" applyBorder="1" applyAlignment="1">
      <alignment horizontal="center" vertical="center" wrapText="1"/>
    </xf>
    <xf numFmtId="171" fontId="19" fillId="3" borderId="1" xfId="0" applyNumberFormat="1" applyFont="1" applyFill="1" applyBorder="1" applyAlignment="1">
      <alignment horizontal="center" vertical="center" wrapText="1"/>
    </xf>
    <xf numFmtId="171" fontId="6"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20" fillId="0" borderId="0" xfId="0" applyFont="1" applyFill="1" applyAlignment="1">
      <alignment vertical="center"/>
    </xf>
    <xf numFmtId="0" fontId="22" fillId="0" borderId="0" xfId="0" applyFont="1" applyFill="1" applyAlignment="1"/>
    <xf numFmtId="170" fontId="38" fillId="3" borderId="11" xfId="2" applyNumberFormat="1" applyFont="1" applyFill="1" applyBorder="1" applyAlignment="1" applyProtection="1">
      <alignment horizontal="center" vertical="center" wrapText="1"/>
    </xf>
    <xf numFmtId="9" fontId="38" fillId="3" borderId="1" xfId="2" applyNumberFormat="1" applyFont="1" applyFill="1" applyBorder="1" applyAlignment="1" applyProtection="1">
      <alignment horizontal="center" vertical="center" wrapText="1"/>
    </xf>
    <xf numFmtId="9" fontId="38" fillId="3" borderId="11"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10" fontId="38" fillId="3" borderId="1"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right" vertical="center" wrapText="1"/>
    </xf>
    <xf numFmtId="10" fontId="38" fillId="3" borderId="1" xfId="2" applyNumberFormat="1" applyFont="1" applyFill="1" applyBorder="1" applyAlignment="1" applyProtection="1">
      <alignment horizontal="right" vertical="center" wrapText="1"/>
    </xf>
    <xf numFmtId="0" fontId="38" fillId="3" borderId="29" xfId="0" applyFont="1" applyFill="1" applyBorder="1" applyAlignment="1" applyProtection="1">
      <alignment vertical="center" wrapText="1"/>
    </xf>
    <xf numFmtId="170" fontId="38" fillId="3" borderId="12" xfId="2" applyNumberFormat="1" applyFont="1" applyFill="1" applyBorder="1" applyAlignment="1" applyProtection="1">
      <alignment horizontal="center" vertical="center" wrapText="1"/>
    </xf>
    <xf numFmtId="10" fontId="38" fillId="3" borderId="12" xfId="2" applyNumberFormat="1" applyFont="1" applyFill="1" applyBorder="1" applyAlignment="1" applyProtection="1">
      <alignment horizontal="right" vertical="center" wrapText="1"/>
    </xf>
    <xf numFmtId="170" fontId="38" fillId="3" borderId="12" xfId="2" applyNumberFormat="1" applyFont="1" applyFill="1" applyBorder="1" applyAlignment="1" applyProtection="1">
      <alignment horizontal="right" vertical="center" wrapText="1"/>
    </xf>
    <xf numFmtId="0" fontId="38" fillId="3" borderId="30" xfId="0" applyFont="1" applyFill="1" applyBorder="1" applyAlignment="1" applyProtection="1">
      <alignment vertical="center" wrapText="1"/>
    </xf>
    <xf numFmtId="170" fontId="38" fillId="3" borderId="11" xfId="2" applyNumberFormat="1" applyFont="1" applyFill="1" applyBorder="1" applyAlignment="1" applyProtection="1">
      <alignment horizontal="right" vertical="center" wrapText="1"/>
    </xf>
    <xf numFmtId="10" fontId="38" fillId="3" borderId="11" xfId="2" applyNumberFormat="1" applyFont="1" applyFill="1" applyBorder="1" applyAlignment="1" applyProtection="1">
      <alignment horizontal="right" vertical="center" wrapText="1"/>
    </xf>
    <xf numFmtId="167" fontId="38" fillId="3" borderId="1" xfId="0" applyNumberFormat="1" applyFont="1" applyFill="1" applyBorder="1" applyAlignment="1">
      <alignment horizontal="center" vertical="center" wrapText="1"/>
    </xf>
    <xf numFmtId="0" fontId="38" fillId="3" borderId="27" xfId="0" applyFont="1" applyFill="1" applyBorder="1" applyAlignment="1" applyProtection="1">
      <alignment vertical="center" wrapText="1"/>
    </xf>
    <xf numFmtId="0" fontId="38" fillId="3" borderId="27" xfId="0" applyFont="1" applyFill="1" applyBorder="1" applyAlignment="1" applyProtection="1">
      <alignment horizontal="left" vertical="center" wrapText="1"/>
    </xf>
    <xf numFmtId="0" fontId="38" fillId="3" borderId="29" xfId="0" applyFont="1" applyFill="1" applyBorder="1" applyAlignment="1" applyProtection="1">
      <alignment horizontal="left" vertical="center" wrapText="1"/>
    </xf>
    <xf numFmtId="0" fontId="38" fillId="3" borderId="30" xfId="0" applyFont="1" applyFill="1" applyBorder="1" applyAlignment="1" applyProtection="1">
      <alignment horizontal="left" vertical="center" wrapText="1"/>
    </xf>
    <xf numFmtId="166" fontId="38" fillId="3" borderId="11" xfId="2" applyNumberFormat="1" applyFont="1" applyFill="1" applyBorder="1" applyAlignment="1" applyProtection="1">
      <alignment horizontal="center" vertical="center" wrapText="1"/>
    </xf>
    <xf numFmtId="0" fontId="38" fillId="3" borderId="5" xfId="0" applyFont="1" applyFill="1" applyBorder="1" applyAlignment="1" applyProtection="1">
      <alignment vertical="center" wrapText="1"/>
    </xf>
    <xf numFmtId="170" fontId="38" fillId="3" borderId="1" xfId="2" applyNumberFormat="1" applyFont="1" applyFill="1" applyBorder="1" applyAlignment="1" applyProtection="1">
      <alignment vertical="center" wrapText="1"/>
    </xf>
    <xf numFmtId="167" fontId="38" fillId="3" borderId="12" xfId="0" applyNumberFormat="1" applyFont="1" applyFill="1" applyBorder="1" applyAlignment="1">
      <alignment horizontal="center" vertical="center" wrapText="1"/>
    </xf>
    <xf numFmtId="0" fontId="38" fillId="0" borderId="1" xfId="0" applyFont="1" applyFill="1" applyBorder="1" applyAlignment="1" applyProtection="1">
      <alignment horizontal="left" vertical="center" wrapText="1"/>
    </xf>
    <xf numFmtId="170" fontId="38" fillId="0" borderId="1" xfId="2" applyNumberFormat="1" applyFont="1" applyFill="1" applyBorder="1" applyAlignment="1" applyProtection="1">
      <alignment vertical="center" wrapText="1"/>
    </xf>
    <xf numFmtId="10" fontId="38" fillId="0" borderId="1" xfId="2" applyNumberFormat="1" applyFont="1" applyFill="1" applyBorder="1" applyAlignment="1" applyProtection="1">
      <alignment vertical="center" wrapText="1"/>
    </xf>
    <xf numFmtId="10" fontId="38" fillId="3" borderId="1" xfId="2" applyNumberFormat="1" applyFont="1" applyFill="1" applyBorder="1" applyAlignment="1" applyProtection="1">
      <alignment vertical="center" wrapText="1"/>
    </xf>
    <xf numFmtId="166" fontId="38" fillId="0" borderId="1" xfId="0" applyNumberFormat="1" applyFont="1" applyFill="1" applyBorder="1" applyAlignment="1" applyProtection="1">
      <alignment horizontal="left" vertical="center" wrapText="1"/>
    </xf>
    <xf numFmtId="170" fontId="38" fillId="2" borderId="11" xfId="2" applyNumberFormat="1" applyFont="1" applyFill="1" applyBorder="1" applyAlignment="1" applyProtection="1">
      <alignment horizontal="center" vertical="center" wrapText="1"/>
    </xf>
    <xf numFmtId="0" fontId="38" fillId="0" borderId="1" xfId="0" applyFont="1" applyFill="1" applyBorder="1" applyAlignment="1" applyProtection="1">
      <alignment vertical="center"/>
    </xf>
    <xf numFmtId="9" fontId="38" fillId="3" borderId="1" xfId="2" applyNumberFormat="1" applyFont="1" applyFill="1" applyBorder="1" applyAlignment="1" applyProtection="1">
      <alignment vertical="center" wrapText="1"/>
    </xf>
    <xf numFmtId="0" fontId="38" fillId="0" borderId="1" xfId="0" applyFont="1" applyFill="1" applyBorder="1" applyAlignment="1" applyProtection="1">
      <alignment vertical="center" wrapText="1"/>
    </xf>
    <xf numFmtId="0" fontId="38" fillId="2" borderId="1" xfId="0" applyFont="1" applyFill="1" applyBorder="1" applyAlignment="1" applyProtection="1">
      <alignment horizontal="left" vertical="center" wrapText="1"/>
    </xf>
    <xf numFmtId="9" fontId="38" fillId="2" borderId="1" xfId="2" applyNumberFormat="1" applyFont="1" applyFill="1" applyBorder="1" applyAlignment="1" applyProtection="1">
      <alignment horizontal="center" vertical="center" wrapText="1"/>
    </xf>
    <xf numFmtId="0" fontId="38" fillId="2" borderId="1" xfId="0" applyFont="1" applyFill="1" applyBorder="1" applyAlignment="1" applyProtection="1">
      <alignment vertical="center"/>
    </xf>
    <xf numFmtId="10" fontId="38" fillId="0" borderId="1" xfId="2" applyNumberFormat="1" applyFont="1" applyFill="1" applyBorder="1" applyAlignment="1" applyProtection="1">
      <alignment horizontal="center" vertical="center" wrapText="1"/>
    </xf>
    <xf numFmtId="9" fontId="38" fillId="0" borderId="1" xfId="2" applyNumberFormat="1" applyFont="1" applyFill="1" applyBorder="1" applyAlignment="1" applyProtection="1">
      <alignment horizontal="center" vertical="center" wrapText="1"/>
    </xf>
    <xf numFmtId="9" fontId="38" fillId="2" borderId="1" xfId="2" applyNumberFormat="1" applyFont="1" applyFill="1" applyBorder="1" applyAlignment="1" applyProtection="1">
      <alignment vertical="center" wrapText="1"/>
    </xf>
    <xf numFmtId="170" fontId="38" fillId="2" borderId="1" xfId="2" applyNumberFormat="1" applyFont="1" applyFill="1" applyBorder="1" applyAlignment="1" applyProtection="1">
      <alignment vertical="center" wrapText="1"/>
    </xf>
    <xf numFmtId="10" fontId="38" fillId="2" borderId="1" xfId="2" applyNumberFormat="1" applyFont="1" applyFill="1" applyBorder="1" applyAlignment="1" applyProtection="1">
      <alignment vertical="center" wrapText="1"/>
    </xf>
    <xf numFmtId="2" fontId="38" fillId="3" borderId="1" xfId="2" applyNumberFormat="1" applyFont="1" applyFill="1" applyBorder="1" applyAlignment="1" applyProtection="1">
      <alignment vertical="center" wrapText="1"/>
    </xf>
    <xf numFmtId="0" fontId="40" fillId="0" borderId="0" xfId="0" applyFont="1" applyFill="1" applyBorder="1" applyAlignment="1" applyProtection="1">
      <alignment horizontal="justify" vertical="center" wrapText="1"/>
    </xf>
    <xf numFmtId="0" fontId="40" fillId="3" borderId="0" xfId="0" applyFont="1" applyFill="1" applyBorder="1" applyAlignment="1" applyProtection="1">
      <alignment horizontal="justify" vertical="center" wrapText="1"/>
    </xf>
    <xf numFmtId="0" fontId="39" fillId="0" borderId="0" xfId="0" applyFont="1" applyFill="1" applyBorder="1" applyAlignment="1" applyProtection="1">
      <alignment horizontal="left" vertical="center" wrapText="1"/>
    </xf>
    <xf numFmtId="0" fontId="39" fillId="0" borderId="0"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0" xfId="0" applyFont="1" applyFill="1" applyBorder="1" applyAlignment="1" applyProtection="1">
      <alignment wrapText="1"/>
    </xf>
    <xf numFmtId="0" fontId="39" fillId="3" borderId="0" xfId="0" applyFont="1" applyFill="1" applyBorder="1" applyAlignment="1" applyProtection="1">
      <alignment horizontal="left" vertical="center" wrapText="1"/>
    </xf>
    <xf numFmtId="0" fontId="39" fillId="0" borderId="0" xfId="0" applyFont="1" applyFill="1" applyAlignment="1" applyProtection="1">
      <alignment horizontal="left" vertical="center"/>
    </xf>
    <xf numFmtId="0" fontId="39" fillId="0" borderId="0" xfId="0" applyFont="1" applyFill="1" applyAlignment="1" applyProtection="1">
      <alignment vertical="center"/>
    </xf>
    <xf numFmtId="166" fontId="39" fillId="0" borderId="0" xfId="2" applyNumberFormat="1" applyFont="1" applyFill="1" applyBorder="1" applyAlignment="1" applyProtection="1">
      <alignment vertical="center" wrapText="1"/>
    </xf>
    <xf numFmtId="166" fontId="39" fillId="3" borderId="0" xfId="2" applyNumberFormat="1" applyFont="1" applyFill="1" applyBorder="1" applyAlignment="1" applyProtection="1">
      <alignment vertical="center" wrapText="1"/>
    </xf>
    <xf numFmtId="0" fontId="39" fillId="3" borderId="0" xfId="0" applyFont="1" applyFill="1" applyAlignment="1" applyProtection="1">
      <alignment vertical="center"/>
    </xf>
    <xf numFmtId="166" fontId="39" fillId="0" borderId="0" xfId="0" applyNumberFormat="1" applyFont="1" applyFill="1" applyBorder="1" applyAlignment="1" applyProtection="1">
      <alignment horizontal="left" vertical="center"/>
    </xf>
    <xf numFmtId="0" fontId="39" fillId="0" borderId="0" xfId="0" applyFont="1" applyFill="1" applyAlignment="1" applyProtection="1">
      <alignment horizontal="right" vertical="center"/>
    </xf>
    <xf numFmtId="166" fontId="38" fillId="3" borderId="12" xfId="0" applyNumberFormat="1" applyFont="1" applyFill="1" applyBorder="1" applyAlignment="1" applyProtection="1">
      <alignment horizontal="center" vertical="top" wrapText="1"/>
    </xf>
    <xf numFmtId="10" fontId="38" fillId="3" borderId="12" xfId="0" applyNumberFormat="1" applyFont="1" applyFill="1" applyBorder="1" applyAlignment="1" applyProtection="1">
      <alignment horizontal="center" vertical="top" wrapText="1"/>
    </xf>
    <xf numFmtId="10" fontId="38" fillId="3" borderId="25" xfId="0" applyNumberFormat="1" applyFont="1" applyFill="1" applyBorder="1" applyAlignment="1" applyProtection="1">
      <alignment horizontal="center" vertical="top" wrapText="1"/>
    </xf>
    <xf numFmtId="0" fontId="42" fillId="3" borderId="29" xfId="0" applyFont="1" applyFill="1" applyBorder="1" applyAlignment="1" applyProtection="1">
      <alignment vertical="center" wrapText="1"/>
    </xf>
    <xf numFmtId="0" fontId="44" fillId="0" borderId="0" xfId="0" applyFont="1" applyBorder="1" applyAlignment="1"/>
    <xf numFmtId="0" fontId="43" fillId="0" borderId="0" xfId="0" applyFont="1" applyFill="1" applyBorder="1" applyAlignment="1" applyProtection="1">
      <alignment horizontal="left" vertical="center"/>
    </xf>
    <xf numFmtId="0" fontId="43" fillId="0" borderId="0" xfId="0" applyFont="1" applyFill="1" applyAlignment="1">
      <alignment vertical="center"/>
    </xf>
    <xf numFmtId="0" fontId="43" fillId="0" borderId="0" xfId="0" applyFont="1" applyFill="1" applyBorder="1" applyAlignment="1" applyProtection="1">
      <alignment horizontal="left" vertical="center" wrapText="1"/>
    </xf>
    <xf numFmtId="170" fontId="42" fillId="0" borderId="0" xfId="2" applyNumberFormat="1" applyFont="1" applyFill="1" applyBorder="1" applyAlignment="1" applyProtection="1">
      <alignment vertical="center" wrapText="1"/>
    </xf>
    <xf numFmtId="0" fontId="44" fillId="0" borderId="0" xfId="0" applyFont="1" applyFill="1" applyBorder="1" applyAlignment="1">
      <alignment horizontal="justify" vertical="center" wrapText="1"/>
    </xf>
    <xf numFmtId="0" fontId="43" fillId="0" borderId="0" xfId="0" applyFont="1" applyFill="1" applyBorder="1" applyAlignment="1" applyProtection="1">
      <alignment vertical="center" wrapText="1"/>
    </xf>
    <xf numFmtId="0" fontId="43" fillId="0" borderId="0" xfId="0" applyFont="1" applyFill="1" applyBorder="1" applyAlignment="1" applyProtection="1">
      <alignment wrapText="1"/>
    </xf>
    <xf numFmtId="0" fontId="44" fillId="0" borderId="0" xfId="0" applyFont="1" applyAlignment="1"/>
    <xf numFmtId="0" fontId="43" fillId="0" borderId="0" xfId="0" applyFont="1" applyFill="1" applyBorder="1" applyAlignment="1" applyProtection="1">
      <alignment horizontal="left"/>
    </xf>
    <xf numFmtId="0" fontId="43" fillId="0" borderId="0" xfId="0" applyFont="1" applyFill="1" applyAlignment="1"/>
    <xf numFmtId="0" fontId="43" fillId="0" borderId="0" xfId="0" applyFont="1" applyFill="1" applyAlignment="1" applyProtection="1">
      <alignment horizontal="left" vertical="center"/>
    </xf>
    <xf numFmtId="0" fontId="43" fillId="0" borderId="0" xfId="0" applyFont="1" applyFill="1" applyAlignment="1" applyProtection="1">
      <alignment horizontal="left"/>
    </xf>
    <xf numFmtId="0" fontId="43" fillId="0" borderId="0" xfId="0" applyFont="1" applyFill="1" applyAlignment="1" applyProtection="1"/>
    <xf numFmtId="0" fontId="44" fillId="0" borderId="0" xfId="0" applyFont="1" applyFill="1" applyBorder="1" applyAlignment="1">
      <alignment horizontal="justify" wrapText="1"/>
    </xf>
    <xf numFmtId="170" fontId="38" fillId="3" borderId="10" xfId="2" applyNumberFormat="1" applyFont="1" applyFill="1" applyBorder="1" applyAlignment="1" applyProtection="1">
      <alignment horizontal="center" vertical="center" wrapText="1"/>
    </xf>
    <xf numFmtId="170" fontId="38" fillId="3" borderId="5" xfId="2" applyNumberFormat="1" applyFont="1" applyFill="1" applyBorder="1" applyAlignment="1" applyProtection="1">
      <alignment horizontal="center" vertical="center" wrapText="1"/>
    </xf>
    <xf numFmtId="9" fontId="38" fillId="3" borderId="5" xfId="2" applyNumberFormat="1" applyFont="1" applyFill="1" applyBorder="1" applyAlignment="1" applyProtection="1">
      <alignment horizontal="center" vertical="center" wrapText="1"/>
    </xf>
    <xf numFmtId="171" fontId="38" fillId="3" borderId="5" xfId="2" applyNumberFormat="1" applyFont="1" applyFill="1" applyBorder="1" applyAlignment="1" applyProtection="1">
      <alignment horizontal="center" vertical="center" wrapText="1"/>
    </xf>
    <xf numFmtId="166" fontId="38" fillId="3" borderId="1" xfId="0" applyNumberFormat="1" applyFont="1" applyFill="1" applyBorder="1" applyAlignment="1" applyProtection="1">
      <alignment horizontal="left" vertical="center" wrapText="1"/>
    </xf>
    <xf numFmtId="0" fontId="38" fillId="3" borderId="11" xfId="0"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0" fontId="38" fillId="3" borderId="12" xfId="0" applyFont="1" applyFill="1" applyBorder="1" applyAlignment="1" applyProtection="1">
      <alignment horizontal="left" vertical="center" wrapText="1"/>
    </xf>
    <xf numFmtId="170" fontId="38"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7" fillId="3" borderId="0" xfId="0" applyFont="1" applyFill="1" applyBorder="1" applyAlignment="1" applyProtection="1">
      <alignment vertical="center"/>
    </xf>
    <xf numFmtId="167" fontId="46" fillId="3" borderId="12" xfId="0" applyNumberFormat="1" applyFont="1" applyFill="1" applyBorder="1" applyAlignment="1">
      <alignment horizontal="center" vertical="center" wrapText="1"/>
    </xf>
    <xf numFmtId="167" fontId="46" fillId="3" borderId="12" xfId="0" applyNumberFormat="1" applyFont="1" applyFill="1" applyBorder="1" applyAlignment="1">
      <alignment horizontal="left" vertical="center" wrapText="1"/>
    </xf>
    <xf numFmtId="167" fontId="46" fillId="3" borderId="30" xfId="0" applyNumberFormat="1" applyFont="1" applyFill="1" applyBorder="1" applyAlignment="1">
      <alignment horizontal="left" vertical="center" wrapText="1"/>
    </xf>
    <xf numFmtId="167" fontId="38" fillId="3" borderId="1" xfId="0" applyNumberFormat="1" applyFont="1" applyFill="1" applyBorder="1" applyAlignment="1">
      <alignment vertical="center" wrapText="1"/>
    </xf>
    <xf numFmtId="0" fontId="38" fillId="3" borderId="1" xfId="0" applyFont="1" applyFill="1" applyBorder="1" applyAlignment="1">
      <alignment horizontal="center" vertical="center"/>
    </xf>
    <xf numFmtId="0" fontId="19" fillId="0" borderId="0" xfId="0" applyFont="1" applyFill="1" applyAlignment="1">
      <alignment horizontal="center" vertical="center"/>
    </xf>
    <xf numFmtId="167" fontId="38" fillId="3" borderId="28" xfId="0" applyNumberFormat="1" applyFont="1" applyFill="1" applyBorder="1" applyAlignment="1">
      <alignment horizontal="center" vertical="center" wrapText="1"/>
    </xf>
    <xf numFmtId="167" fontId="38" fillId="3" borderId="21" xfId="0" applyNumberFormat="1" applyFont="1" applyFill="1" applyBorder="1" applyAlignment="1">
      <alignment horizontal="center" vertical="center" wrapText="1"/>
    </xf>
    <xf numFmtId="167" fontId="38" fillId="3" borderId="27" xfId="0" applyNumberFormat="1" applyFont="1" applyFill="1" applyBorder="1" applyAlignment="1">
      <alignment horizontal="left" vertical="center" wrapText="1"/>
    </xf>
    <xf numFmtId="167" fontId="38" fillId="3" borderId="29" xfId="0" applyNumberFormat="1" applyFont="1" applyFill="1" applyBorder="1" applyAlignment="1">
      <alignment horizontal="left" vertical="center" wrapText="1"/>
    </xf>
    <xf numFmtId="167" fontId="38" fillId="3" borderId="11" xfId="0" applyNumberFormat="1" applyFont="1" applyFill="1" applyBorder="1" applyAlignment="1">
      <alignment horizontal="left" vertical="center" wrapText="1"/>
    </xf>
    <xf numFmtId="167" fontId="38" fillId="3"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9" fontId="19" fillId="0" borderId="1" xfId="0" applyNumberFormat="1" applyFont="1" applyFill="1" applyBorder="1" applyAlignment="1">
      <alignment horizontal="center" vertical="center" wrapText="1"/>
    </xf>
    <xf numFmtId="171" fontId="19" fillId="0" borderId="1" xfId="0" applyNumberFormat="1" applyFont="1" applyFill="1" applyBorder="1" applyAlignment="1">
      <alignment horizontal="center" vertical="center" wrapText="1"/>
    </xf>
    <xf numFmtId="171" fontId="6" fillId="0" borderId="1" xfId="0" applyNumberFormat="1" applyFont="1" applyFill="1" applyBorder="1" applyAlignment="1">
      <alignment horizontal="center" vertical="center" wrapText="1"/>
    </xf>
    <xf numFmtId="167" fontId="38" fillId="3" borderId="1" xfId="0" applyNumberFormat="1" applyFont="1" applyFill="1" applyBorder="1" applyAlignment="1">
      <alignment horizontal="center" vertical="center" wrapText="1"/>
    </xf>
    <xf numFmtId="166" fontId="38" fillId="3" borderId="1" xfId="0" applyNumberFormat="1"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170" fontId="38" fillId="3" borderId="1"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166" fontId="38" fillId="3" borderId="11" xfId="0" applyNumberFormat="1" applyFont="1" applyFill="1" applyBorder="1" applyAlignment="1" applyProtection="1">
      <alignment horizontal="left" vertical="center" wrapText="1"/>
    </xf>
    <xf numFmtId="170" fontId="48" fillId="3" borderId="11" xfId="2" applyNumberFormat="1" applyFont="1" applyFill="1" applyBorder="1" applyAlignment="1" applyProtection="1">
      <alignment horizontal="center" vertical="center" wrapText="1"/>
    </xf>
    <xf numFmtId="9" fontId="48" fillId="3" borderId="1" xfId="2" applyNumberFormat="1" applyFont="1" applyFill="1" applyBorder="1" applyAlignment="1" applyProtection="1">
      <alignment horizontal="center" vertical="center" wrapText="1"/>
    </xf>
    <xf numFmtId="170" fontId="38" fillId="3" borderId="11" xfId="2" applyNumberFormat="1" applyFont="1" applyFill="1" applyBorder="1" applyAlignment="1" applyProtection="1">
      <alignment horizontal="left" vertical="center" wrapText="1"/>
    </xf>
    <xf numFmtId="1" fontId="38" fillId="3" borderId="11" xfId="2" applyNumberFormat="1" applyFont="1" applyFill="1" applyBorder="1" applyAlignment="1" applyProtection="1">
      <alignment horizontal="center" vertical="center" wrapText="1"/>
    </xf>
    <xf numFmtId="170" fontId="48" fillId="3" borderId="1" xfId="2" applyNumberFormat="1" applyFont="1" applyFill="1" applyBorder="1" applyAlignment="1" applyProtection="1">
      <alignment horizontal="center" vertical="center" wrapText="1"/>
    </xf>
    <xf numFmtId="9" fontId="48" fillId="3" borderId="11" xfId="2" applyNumberFormat="1" applyFont="1" applyFill="1" applyBorder="1" applyAlignment="1" applyProtection="1">
      <alignment horizontal="center" vertical="center" wrapText="1"/>
    </xf>
    <xf numFmtId="1" fontId="38" fillId="3" borderId="1" xfId="2" applyNumberFormat="1" applyFont="1" applyFill="1" applyBorder="1" applyAlignment="1" applyProtection="1">
      <alignment horizontal="center" vertical="center" wrapText="1"/>
    </xf>
    <xf numFmtId="171" fontId="38" fillId="3" borderId="1" xfId="2" applyNumberFormat="1" applyFont="1" applyFill="1" applyBorder="1" applyAlignment="1" applyProtection="1">
      <alignment horizontal="center" vertical="center" wrapText="1"/>
    </xf>
    <xf numFmtId="9" fontId="48" fillId="3" borderId="1" xfId="2" applyNumberFormat="1" applyFont="1" applyFill="1" applyBorder="1" applyAlignment="1" applyProtection="1">
      <alignment horizontal="right" vertical="center" wrapText="1"/>
    </xf>
    <xf numFmtId="9" fontId="38" fillId="3" borderId="1" xfId="2" applyNumberFormat="1" applyFont="1" applyFill="1" applyBorder="1" applyAlignment="1" applyProtection="1">
      <alignment horizontal="right" vertical="center" wrapText="1"/>
    </xf>
    <xf numFmtId="0" fontId="48" fillId="3" borderId="29" xfId="0" applyFont="1" applyFill="1" applyBorder="1" applyAlignment="1" applyProtection="1">
      <alignment vertical="center" wrapText="1"/>
    </xf>
    <xf numFmtId="10" fontId="48" fillId="3" borderId="1" xfId="2" applyNumberFormat="1" applyFont="1" applyFill="1" applyBorder="1" applyAlignment="1" applyProtection="1">
      <alignment horizontal="right" vertical="center" wrapText="1"/>
    </xf>
    <xf numFmtId="166" fontId="38" fillId="3" borderId="12" xfId="0" applyNumberFormat="1" applyFont="1" applyFill="1" applyBorder="1" applyAlignment="1" applyProtection="1">
      <alignment horizontal="left" vertical="center" wrapText="1"/>
    </xf>
    <xf numFmtId="170" fontId="48" fillId="3" borderId="12" xfId="2" applyNumberFormat="1" applyFont="1" applyFill="1" applyBorder="1" applyAlignment="1" applyProtection="1">
      <alignment horizontal="center" vertical="center" wrapText="1"/>
    </xf>
    <xf numFmtId="10" fontId="48" fillId="3" borderId="12" xfId="2" applyNumberFormat="1" applyFont="1" applyFill="1" applyBorder="1" applyAlignment="1" applyProtection="1">
      <alignment horizontal="right" vertical="center" wrapText="1"/>
    </xf>
    <xf numFmtId="0" fontId="48" fillId="3" borderId="30" xfId="0" applyFont="1" applyFill="1" applyBorder="1" applyAlignment="1" applyProtection="1">
      <alignment vertical="center" wrapText="1"/>
    </xf>
    <xf numFmtId="0" fontId="38" fillId="3" borderId="33" xfId="0" applyFont="1" applyFill="1" applyBorder="1" applyAlignment="1" applyProtection="1">
      <alignment vertical="center"/>
    </xf>
    <xf numFmtId="170" fontId="49" fillId="3" borderId="1" xfId="2" applyNumberFormat="1" applyFont="1" applyFill="1" applyBorder="1" applyAlignment="1" applyProtection="1">
      <alignment horizontal="right" vertical="center" wrapText="1"/>
    </xf>
    <xf numFmtId="0" fontId="38" fillId="3" borderId="34" xfId="0" applyFont="1" applyFill="1" applyBorder="1" applyAlignment="1" applyProtection="1">
      <alignment vertical="center"/>
    </xf>
    <xf numFmtId="170" fontId="49" fillId="3" borderId="12" xfId="2" applyNumberFormat="1" applyFont="1" applyFill="1" applyBorder="1" applyAlignment="1" applyProtection="1">
      <alignment horizontal="right" vertical="center" wrapText="1"/>
    </xf>
    <xf numFmtId="0" fontId="38" fillId="3" borderId="36" xfId="0" applyFont="1" applyFill="1" applyBorder="1" applyAlignment="1" applyProtection="1">
      <alignment vertical="center"/>
    </xf>
    <xf numFmtId="0" fontId="38" fillId="3" borderId="31" xfId="0" applyFont="1" applyFill="1" applyBorder="1" applyAlignment="1" applyProtection="1">
      <alignment vertical="top" wrapText="1"/>
    </xf>
    <xf numFmtId="170" fontId="49" fillId="3" borderId="1" xfId="2" applyNumberFormat="1" applyFont="1" applyFill="1" applyBorder="1" applyAlignment="1" applyProtection="1">
      <alignment horizontal="center" vertical="center" wrapText="1"/>
    </xf>
    <xf numFmtId="0" fontId="38" fillId="3" borderId="29" xfId="0" applyFont="1" applyFill="1" applyBorder="1" applyAlignment="1" applyProtection="1">
      <alignment vertical="top" wrapText="1"/>
    </xf>
    <xf numFmtId="0" fontId="38" fillId="3" borderId="34" xfId="0" applyFont="1" applyFill="1" applyBorder="1" applyAlignment="1" applyProtection="1">
      <alignment vertical="top" wrapText="1"/>
    </xf>
    <xf numFmtId="166" fontId="38" fillId="3" borderId="10" xfId="0" applyNumberFormat="1" applyFont="1" applyFill="1" applyBorder="1" applyAlignment="1" applyProtection="1">
      <alignment horizontal="left" vertical="center" wrapText="1"/>
    </xf>
    <xf numFmtId="170" fontId="48" fillId="3" borderId="10" xfId="2" applyNumberFormat="1" applyFont="1" applyFill="1" applyBorder="1" applyAlignment="1" applyProtection="1">
      <alignment horizontal="center" vertical="center" wrapText="1"/>
    </xf>
    <xf numFmtId="9" fontId="38" fillId="3" borderId="10" xfId="2" applyNumberFormat="1" applyFont="1" applyFill="1" applyBorder="1" applyAlignment="1" applyProtection="1">
      <alignment horizontal="center" vertical="center" wrapText="1"/>
    </xf>
    <xf numFmtId="9" fontId="38" fillId="3" borderId="52" xfId="2" applyNumberFormat="1" applyFont="1" applyFill="1" applyBorder="1" applyAlignment="1" applyProtection="1">
      <alignment horizontal="center" vertical="center" wrapText="1"/>
    </xf>
    <xf numFmtId="0" fontId="38" fillId="3" borderId="1" xfId="0" applyFont="1" applyFill="1" applyBorder="1" applyAlignment="1" applyProtection="1">
      <alignment horizontal="left" vertical="top" wrapText="1"/>
    </xf>
    <xf numFmtId="10" fontId="38" fillId="3" borderId="4" xfId="2" applyNumberFormat="1" applyFont="1" applyFill="1" applyBorder="1" applyAlignment="1" applyProtection="1">
      <alignment horizontal="center" vertical="center" wrapText="1"/>
    </xf>
    <xf numFmtId="0" fontId="50" fillId="3" borderId="1" xfId="0" applyFont="1" applyFill="1" applyBorder="1" applyAlignment="1">
      <alignment vertical="center"/>
    </xf>
    <xf numFmtId="170" fontId="51" fillId="3" borderId="1" xfId="2" applyNumberFormat="1" applyFont="1" applyFill="1" applyBorder="1" applyAlignment="1" applyProtection="1">
      <alignment horizontal="center" vertical="center" wrapText="1"/>
    </xf>
    <xf numFmtId="10" fontId="48" fillId="3" borderId="1" xfId="2" applyNumberFormat="1" applyFont="1" applyFill="1" applyBorder="1" applyAlignment="1" applyProtection="1">
      <alignment horizontal="center" vertical="center" wrapText="1"/>
    </xf>
    <xf numFmtId="170" fontId="49" fillId="3" borderId="12" xfId="2" applyNumberFormat="1" applyFont="1" applyFill="1" applyBorder="1" applyAlignment="1" applyProtection="1">
      <alignment horizontal="center" vertical="center" wrapText="1"/>
    </xf>
    <xf numFmtId="10" fontId="38" fillId="3" borderId="12" xfId="2" applyNumberFormat="1" applyFont="1" applyFill="1" applyBorder="1" applyAlignment="1" applyProtection="1">
      <alignment horizontal="center" vertical="center" wrapText="1"/>
    </xf>
    <xf numFmtId="0" fontId="42" fillId="3" borderId="27" xfId="0" applyFont="1" applyFill="1" applyBorder="1" applyAlignment="1" applyProtection="1">
      <alignment vertical="top" wrapText="1"/>
    </xf>
    <xf numFmtId="0" fontId="42" fillId="3" borderId="29" xfId="0" applyFont="1" applyFill="1" applyBorder="1" applyAlignment="1" applyProtection="1">
      <alignment vertical="top" wrapText="1"/>
    </xf>
    <xf numFmtId="0" fontId="42" fillId="3" borderId="30" xfId="0" applyFont="1" applyFill="1" applyBorder="1" applyAlignment="1" applyProtection="1">
      <alignment vertical="center" wrapText="1"/>
    </xf>
    <xf numFmtId="171" fontId="38" fillId="3" borderId="12" xfId="2" applyNumberFormat="1" applyFont="1" applyFill="1" applyBorder="1" applyAlignment="1" applyProtection="1">
      <alignment horizontal="center" vertical="center" wrapText="1"/>
    </xf>
    <xf numFmtId="10" fontId="38" fillId="3" borderId="25" xfId="2" applyNumberFormat="1" applyFont="1" applyFill="1" applyBorder="1" applyAlignment="1" applyProtection="1">
      <alignment horizontal="center" vertical="center" wrapText="1"/>
    </xf>
    <xf numFmtId="0" fontId="38" fillId="3" borderId="5" xfId="0" applyFont="1" applyFill="1" applyBorder="1" applyAlignment="1" applyProtection="1">
      <alignment horizontal="left" vertical="center" wrapText="1"/>
    </xf>
    <xf numFmtId="0" fontId="42" fillId="3" borderId="31" xfId="0" applyFont="1" applyFill="1" applyBorder="1" applyAlignment="1" applyProtection="1">
      <alignment vertical="center" wrapText="1"/>
    </xf>
    <xf numFmtId="171" fontId="38" fillId="3" borderId="11" xfId="2" applyNumberFormat="1" applyFont="1" applyFill="1" applyBorder="1" applyAlignment="1" applyProtection="1">
      <alignment horizontal="center" vertical="center" wrapText="1"/>
    </xf>
    <xf numFmtId="0" fontId="42" fillId="3" borderId="30" xfId="0" applyFont="1" applyFill="1" applyBorder="1" applyAlignment="1" applyProtection="1">
      <alignment vertical="top" wrapText="1"/>
    </xf>
    <xf numFmtId="10" fontId="38" fillId="3" borderId="11" xfId="2" applyNumberFormat="1" applyFont="1" applyFill="1" applyBorder="1" applyAlignment="1" applyProtection="1">
      <alignment horizontal="center" vertical="center" wrapText="1"/>
    </xf>
    <xf numFmtId="0" fontId="42" fillId="3" borderId="27" xfId="0" applyFont="1" applyFill="1" applyBorder="1" applyAlignment="1" applyProtection="1">
      <alignment vertical="center" wrapText="1"/>
    </xf>
    <xf numFmtId="0" fontId="43" fillId="3" borderId="29" xfId="0" applyFont="1" applyFill="1" applyBorder="1" applyAlignment="1" applyProtection="1">
      <alignment vertical="center" wrapText="1"/>
    </xf>
    <xf numFmtId="171" fontId="38" fillId="3" borderId="10" xfId="2" applyNumberFormat="1" applyFont="1" applyFill="1" applyBorder="1" applyAlignment="1" applyProtection="1">
      <alignment horizontal="center" vertical="center" wrapText="1"/>
    </xf>
    <xf numFmtId="10" fontId="38" fillId="3" borderId="10" xfId="2" applyNumberFormat="1" applyFont="1" applyFill="1" applyBorder="1" applyAlignment="1" applyProtection="1">
      <alignment horizontal="center" vertical="center" wrapText="1"/>
    </xf>
    <xf numFmtId="0" fontId="42" fillId="3" borderId="37" xfId="0" applyFont="1" applyFill="1" applyBorder="1" applyAlignment="1" applyProtection="1">
      <alignment vertical="center" wrapText="1"/>
    </xf>
    <xf numFmtId="166" fontId="38" fillId="3" borderId="8" xfId="0" applyNumberFormat="1" applyFont="1" applyFill="1" applyBorder="1" applyAlignment="1" applyProtection="1">
      <alignment horizontal="left" vertical="center" wrapText="1"/>
    </xf>
    <xf numFmtId="0" fontId="42" fillId="3" borderId="1" xfId="0" applyFont="1" applyFill="1" applyBorder="1" applyAlignment="1" applyProtection="1">
      <alignment vertical="center" wrapText="1"/>
    </xf>
    <xf numFmtId="9" fontId="39" fillId="3" borderId="1" xfId="2" applyNumberFormat="1" applyFont="1" applyFill="1" applyBorder="1" applyAlignment="1" applyProtection="1">
      <alignment horizontal="center" vertical="center" wrapText="1"/>
    </xf>
    <xf numFmtId="170" fontId="39" fillId="3" borderId="1" xfId="2" applyNumberFormat="1" applyFont="1" applyFill="1" applyBorder="1" applyAlignment="1" applyProtection="1">
      <alignment horizontal="center" vertical="center" wrapText="1"/>
    </xf>
    <xf numFmtId="10" fontId="39" fillId="3" borderId="1" xfId="2" applyNumberFormat="1" applyFont="1" applyFill="1" applyBorder="1" applyAlignment="1" applyProtection="1">
      <alignment horizontal="center" vertical="center" wrapText="1"/>
    </xf>
    <xf numFmtId="171" fontId="39" fillId="3" borderId="1" xfId="2" applyNumberFormat="1" applyFont="1" applyFill="1" applyBorder="1" applyAlignment="1" applyProtection="1">
      <alignment horizontal="center" vertical="center" wrapText="1"/>
    </xf>
    <xf numFmtId="170" fontId="39" fillId="3" borderId="11" xfId="2" applyNumberFormat="1" applyFont="1" applyFill="1" applyBorder="1" applyAlignment="1" applyProtection="1">
      <alignment horizontal="center" vertical="center" wrapText="1"/>
    </xf>
    <xf numFmtId="170" fontId="39" fillId="3" borderId="12" xfId="2" applyNumberFormat="1" applyFont="1" applyFill="1" applyBorder="1" applyAlignment="1" applyProtection="1">
      <alignment horizontal="center" vertical="center" wrapText="1"/>
    </xf>
    <xf numFmtId="9" fontId="39" fillId="3" borderId="12" xfId="2" applyNumberFormat="1" applyFont="1" applyFill="1" applyBorder="1" applyAlignment="1" applyProtection="1">
      <alignment horizontal="center" vertical="center" wrapText="1"/>
    </xf>
    <xf numFmtId="10" fontId="39" fillId="3" borderId="12" xfId="2" applyNumberFormat="1" applyFont="1" applyFill="1" applyBorder="1" applyAlignment="1" applyProtection="1">
      <alignment horizontal="center" vertical="center" wrapText="1"/>
    </xf>
    <xf numFmtId="171" fontId="39" fillId="3" borderId="12" xfId="2" applyNumberFormat="1" applyFont="1" applyFill="1" applyBorder="1" applyAlignment="1" applyProtection="1">
      <alignment horizontal="center" vertical="center" wrapText="1"/>
    </xf>
    <xf numFmtId="0" fontId="43" fillId="3" borderId="30" xfId="0" applyFont="1" applyFill="1" applyBorder="1" applyAlignment="1" applyProtection="1">
      <alignment vertical="center" wrapText="1"/>
    </xf>
    <xf numFmtId="0" fontId="39" fillId="3" borderId="5" xfId="0" applyFont="1" applyFill="1" applyBorder="1" applyAlignment="1" applyProtection="1">
      <alignment horizontal="left" vertical="center" wrapText="1"/>
    </xf>
    <xf numFmtId="170" fontId="39" fillId="3" borderId="5" xfId="2" applyNumberFormat="1" applyFont="1" applyFill="1" applyBorder="1" applyAlignment="1" applyProtection="1">
      <alignment horizontal="center" vertical="center" wrapText="1"/>
    </xf>
    <xf numFmtId="9" fontId="39" fillId="3" borderId="5" xfId="2" applyNumberFormat="1" applyFont="1" applyFill="1" applyBorder="1" applyAlignment="1" applyProtection="1">
      <alignment horizontal="center" vertical="center" wrapText="1"/>
    </xf>
    <xf numFmtId="10" fontId="39" fillId="3" borderId="5" xfId="2" applyNumberFormat="1" applyFont="1" applyFill="1" applyBorder="1" applyAlignment="1" applyProtection="1">
      <alignment horizontal="center" vertical="center" wrapText="1"/>
    </xf>
    <xf numFmtId="0" fontId="43" fillId="3" borderId="31" xfId="0" applyFont="1" applyFill="1" applyBorder="1" applyAlignment="1" applyProtection="1">
      <alignment vertical="center" wrapText="1"/>
    </xf>
    <xf numFmtId="0" fontId="39" fillId="3" borderId="1" xfId="0" applyFont="1" applyFill="1" applyBorder="1" applyAlignment="1" applyProtection="1">
      <alignment horizontal="left" vertical="center" wrapText="1"/>
    </xf>
    <xf numFmtId="166" fontId="39" fillId="3" borderId="1" xfId="0" applyNumberFormat="1" applyFont="1" applyFill="1" applyBorder="1" applyAlignment="1" applyProtection="1">
      <alignment horizontal="left" vertical="center" wrapText="1"/>
    </xf>
    <xf numFmtId="0" fontId="39" fillId="3" borderId="10" xfId="0" applyFont="1" applyFill="1" applyBorder="1" applyAlignment="1" applyProtection="1">
      <alignment horizontal="left" vertical="center" wrapText="1"/>
    </xf>
    <xf numFmtId="170" fontId="39" fillId="3" borderId="10" xfId="2" applyNumberFormat="1" applyFont="1" applyFill="1" applyBorder="1" applyAlignment="1" applyProtection="1">
      <alignment horizontal="center" vertical="center" wrapText="1"/>
    </xf>
    <xf numFmtId="171" fontId="39" fillId="3" borderId="10" xfId="2" applyNumberFormat="1" applyFont="1" applyFill="1" applyBorder="1" applyAlignment="1" applyProtection="1">
      <alignment horizontal="center" vertical="center" wrapText="1"/>
    </xf>
    <xf numFmtId="10" fontId="39" fillId="3" borderId="10" xfId="2" applyNumberFormat="1" applyFont="1" applyFill="1" applyBorder="1" applyAlignment="1" applyProtection="1">
      <alignment horizontal="center" vertical="center" wrapText="1"/>
    </xf>
    <xf numFmtId="0" fontId="43" fillId="3" borderId="34" xfId="0" applyFont="1" applyFill="1" applyBorder="1" applyAlignment="1" applyProtection="1">
      <alignment vertical="center" wrapText="1"/>
    </xf>
    <xf numFmtId="0" fontId="38" fillId="0" borderId="11" xfId="0" applyFont="1" applyFill="1" applyBorder="1" applyAlignment="1" applyProtection="1">
      <alignment horizontal="left" vertical="center" wrapText="1"/>
    </xf>
    <xf numFmtId="170" fontId="39" fillId="0" borderId="11" xfId="2" applyNumberFormat="1" applyFont="1" applyFill="1" applyBorder="1" applyAlignment="1" applyProtection="1">
      <alignment horizontal="center" vertical="center" wrapText="1"/>
    </xf>
    <xf numFmtId="10" fontId="39" fillId="0" borderId="11" xfId="2" applyNumberFormat="1" applyFont="1" applyFill="1" applyBorder="1" applyAlignment="1" applyProtection="1">
      <alignment horizontal="center" vertical="center" wrapText="1"/>
    </xf>
    <xf numFmtId="9" fontId="39" fillId="0" borderId="1" xfId="2" applyNumberFormat="1" applyFont="1" applyFill="1" applyBorder="1" applyAlignment="1" applyProtection="1">
      <alignment horizontal="center" vertical="center" wrapText="1"/>
    </xf>
    <xf numFmtId="9" fontId="39" fillId="0" borderId="11" xfId="2" applyNumberFormat="1" applyFont="1" applyFill="1" applyBorder="1" applyAlignment="1" applyProtection="1">
      <alignment horizontal="center" vertical="center" wrapText="1"/>
    </xf>
    <xf numFmtId="170" fontId="38" fillId="0" borderId="1" xfId="2" applyNumberFormat="1" applyFont="1" applyFill="1" applyBorder="1" applyAlignment="1" applyProtection="1">
      <alignment horizontal="center" vertical="center" wrapText="1"/>
    </xf>
    <xf numFmtId="170" fontId="39" fillId="0" borderId="1" xfId="2" applyNumberFormat="1" applyFont="1" applyFill="1" applyBorder="1" applyAlignment="1" applyProtection="1">
      <alignment horizontal="center" vertical="center" wrapText="1"/>
    </xf>
    <xf numFmtId="10" fontId="39" fillId="0" borderId="1" xfId="2" applyNumberFormat="1" applyFont="1" applyFill="1" applyBorder="1" applyAlignment="1" applyProtection="1">
      <alignment horizontal="center" vertical="center" wrapText="1"/>
    </xf>
    <xf numFmtId="171" fontId="39" fillId="0" borderId="1" xfId="2" applyNumberFormat="1" applyFont="1" applyFill="1" applyBorder="1" applyAlignment="1" applyProtection="1">
      <alignment horizontal="center" vertical="center" wrapText="1"/>
    </xf>
    <xf numFmtId="0" fontId="43" fillId="0" borderId="29" xfId="0" applyFont="1" applyFill="1" applyBorder="1" applyAlignment="1" applyProtection="1">
      <alignment vertical="center" wrapText="1"/>
    </xf>
    <xf numFmtId="10" fontId="39" fillId="3" borderId="11" xfId="2" applyNumberFormat="1" applyFont="1" applyFill="1" applyBorder="1" applyAlignment="1" applyProtection="1">
      <alignment horizontal="center" vertical="center" wrapText="1"/>
    </xf>
    <xf numFmtId="9" fontId="39" fillId="3" borderId="11" xfId="2" applyNumberFormat="1" applyFont="1" applyFill="1" applyBorder="1" applyAlignment="1" applyProtection="1">
      <alignment horizontal="center" vertical="center" wrapText="1"/>
    </xf>
    <xf numFmtId="9" fontId="38" fillId="3" borderId="12" xfId="2" applyNumberFormat="1" applyFont="1" applyFill="1" applyBorder="1" applyAlignment="1" applyProtection="1">
      <alignment horizontal="center" vertical="center" wrapText="1"/>
    </xf>
    <xf numFmtId="0" fontId="43" fillId="3" borderId="36" xfId="0" applyFont="1" applyFill="1" applyBorder="1" applyAlignment="1" applyProtection="1">
      <alignment vertical="center" wrapText="1"/>
    </xf>
    <xf numFmtId="0" fontId="43" fillId="3" borderId="37" xfId="0" applyFont="1" applyFill="1" applyBorder="1" applyAlignment="1" applyProtection="1">
      <alignment vertical="center" wrapText="1"/>
    </xf>
    <xf numFmtId="0" fontId="42" fillId="3" borderId="1" xfId="0" applyFont="1" applyFill="1" applyBorder="1" applyAlignment="1" applyProtection="1">
      <alignment vertical="top" wrapText="1"/>
    </xf>
    <xf numFmtId="0" fontId="43" fillId="3" borderId="10" xfId="0" applyFont="1" applyFill="1" applyBorder="1" applyAlignment="1" applyProtection="1">
      <alignment vertical="center" wrapText="1"/>
    </xf>
    <xf numFmtId="166" fontId="39" fillId="3" borderId="8" xfId="0" applyNumberFormat="1" applyFont="1" applyFill="1" applyBorder="1" applyAlignment="1" applyProtection="1">
      <alignment horizontal="center" vertical="center" wrapText="1"/>
    </xf>
    <xf numFmtId="9" fontId="38" fillId="3" borderId="4" xfId="2" applyNumberFormat="1" applyFont="1" applyFill="1" applyBorder="1" applyAlignment="1" applyProtection="1">
      <alignment horizontal="center" vertical="center" wrapText="1"/>
    </xf>
    <xf numFmtId="0" fontId="42" fillId="3" borderId="61" xfId="0" applyFont="1" applyFill="1" applyBorder="1" applyAlignment="1" applyProtection="1">
      <alignment vertical="center" wrapText="1"/>
    </xf>
    <xf numFmtId="10" fontId="39" fillId="3" borderId="4" xfId="2" applyNumberFormat="1" applyFont="1" applyFill="1" applyBorder="1" applyAlignment="1" applyProtection="1">
      <alignment horizontal="center" vertical="center" wrapText="1"/>
    </xf>
    <xf numFmtId="0" fontId="43" fillId="3" borderId="62" xfId="0" applyFont="1" applyFill="1" applyBorder="1" applyAlignment="1" applyProtection="1">
      <alignment vertical="center" wrapText="1"/>
    </xf>
    <xf numFmtId="0" fontId="42" fillId="3" borderId="62" xfId="0" applyFont="1" applyFill="1" applyBorder="1" applyAlignment="1" applyProtection="1">
      <alignment vertical="center" wrapText="1"/>
    </xf>
    <xf numFmtId="9" fontId="39" fillId="3" borderId="10" xfId="2" applyNumberFormat="1" applyFont="1" applyFill="1" applyBorder="1" applyAlignment="1" applyProtection="1">
      <alignment horizontal="center" vertical="center" wrapText="1"/>
    </xf>
    <xf numFmtId="10" fontId="39" fillId="3" borderId="52" xfId="2" applyNumberFormat="1" applyFont="1" applyFill="1" applyBorder="1" applyAlignment="1" applyProtection="1">
      <alignment horizontal="center" vertical="center" wrapText="1"/>
    </xf>
    <xf numFmtId="0" fontId="43" fillId="3" borderId="64" xfId="0" applyFont="1" applyFill="1" applyBorder="1" applyAlignment="1" applyProtection="1">
      <alignment vertical="center" wrapText="1"/>
    </xf>
    <xf numFmtId="0" fontId="42" fillId="3" borderId="63" xfId="0" applyFont="1" applyFill="1" applyBorder="1" applyAlignment="1" applyProtection="1">
      <alignment vertical="center" wrapText="1"/>
    </xf>
    <xf numFmtId="0" fontId="42" fillId="3" borderId="65" xfId="0" applyFont="1" applyFill="1" applyBorder="1" applyAlignment="1" applyProtection="1">
      <alignment vertical="center" wrapText="1"/>
    </xf>
    <xf numFmtId="10" fontId="38" fillId="3" borderId="5" xfId="2" applyNumberFormat="1" applyFont="1" applyFill="1" applyBorder="1" applyAlignment="1" applyProtection="1">
      <alignment horizontal="center" vertical="center" wrapText="1"/>
    </xf>
    <xf numFmtId="9" fontId="38" fillId="3" borderId="19" xfId="2" applyNumberFormat="1" applyFont="1" applyFill="1" applyBorder="1" applyAlignment="1" applyProtection="1">
      <alignment horizontal="center" vertical="center" wrapText="1"/>
    </xf>
    <xf numFmtId="171" fontId="39" fillId="3" borderId="5" xfId="2" applyNumberFormat="1" applyFont="1" applyFill="1" applyBorder="1" applyAlignment="1" applyProtection="1">
      <alignment horizontal="center" vertical="center" wrapText="1"/>
    </xf>
    <xf numFmtId="10" fontId="39" fillId="3" borderId="19" xfId="2" applyNumberFormat="1" applyFont="1" applyFill="1" applyBorder="1" applyAlignment="1" applyProtection="1">
      <alignment horizontal="center" vertical="center" wrapText="1"/>
    </xf>
    <xf numFmtId="0" fontId="43" fillId="3" borderId="63" xfId="0" applyFont="1" applyFill="1" applyBorder="1" applyAlignment="1" applyProtection="1">
      <alignment vertical="center" wrapText="1"/>
    </xf>
    <xf numFmtId="10" fontId="38" fillId="3" borderId="19" xfId="2" applyNumberFormat="1" applyFont="1" applyFill="1" applyBorder="1" applyAlignment="1" applyProtection="1">
      <alignment horizontal="center" vertical="center" wrapText="1"/>
    </xf>
    <xf numFmtId="0" fontId="43" fillId="3" borderId="61" xfId="0" applyFont="1" applyFill="1" applyBorder="1" applyAlignment="1" applyProtection="1">
      <alignment vertical="center" wrapText="1"/>
    </xf>
    <xf numFmtId="0" fontId="42" fillId="3" borderId="36" xfId="0" applyFont="1" applyFill="1" applyBorder="1" applyAlignment="1" applyProtection="1">
      <alignment vertical="center" wrapText="1"/>
    </xf>
    <xf numFmtId="0" fontId="42" fillId="3" borderId="31" xfId="0" applyFont="1" applyFill="1" applyBorder="1" applyAlignment="1" applyProtection="1">
      <alignment vertical="top" wrapText="1"/>
    </xf>
    <xf numFmtId="0" fontId="42" fillId="3" borderId="34" xfId="0" applyFont="1" applyFill="1" applyBorder="1" applyAlignment="1" applyProtection="1">
      <alignment vertical="top" wrapText="1"/>
    </xf>
    <xf numFmtId="0" fontId="48" fillId="3" borderId="29" xfId="0" applyFont="1" applyFill="1" applyBorder="1" applyAlignment="1" applyProtection="1">
      <alignment vertical="center"/>
    </xf>
    <xf numFmtId="0" fontId="48" fillId="3" borderId="30" xfId="0" applyFont="1" applyFill="1" applyBorder="1" applyAlignment="1" applyProtection="1">
      <alignment vertical="center"/>
    </xf>
    <xf numFmtId="0" fontId="43" fillId="3" borderId="27" xfId="0" applyFont="1" applyFill="1" applyBorder="1" applyAlignment="1" applyProtection="1">
      <alignment vertical="center" wrapText="1"/>
    </xf>
    <xf numFmtId="0" fontId="16" fillId="3" borderId="0" xfId="0" applyFont="1" applyFill="1" applyBorder="1" applyAlignment="1">
      <alignment horizontal="justify" vertical="center" wrapText="1"/>
    </xf>
    <xf numFmtId="0" fontId="28" fillId="3" borderId="1" xfId="0" applyFont="1" applyFill="1" applyBorder="1" applyAlignment="1">
      <alignment horizontal="center" vertical="center" wrapText="1"/>
    </xf>
    <xf numFmtId="9" fontId="26" fillId="3"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9" fontId="28" fillId="3" borderId="1" xfId="0" applyNumberFormat="1" applyFont="1" applyFill="1" applyBorder="1" applyAlignment="1">
      <alignment horizontal="center" vertical="center" wrapText="1"/>
    </xf>
    <xf numFmtId="0" fontId="28" fillId="3" borderId="1" xfId="0" applyFont="1" applyFill="1" applyBorder="1" applyAlignment="1">
      <alignment vertical="center" wrapText="1"/>
    </xf>
    <xf numFmtId="3" fontId="28"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3" borderId="31" xfId="0" applyFont="1" applyFill="1" applyBorder="1" applyAlignment="1" applyProtection="1">
      <alignment vertical="top" wrapText="1"/>
    </xf>
    <xf numFmtId="170" fontId="38" fillId="3" borderId="1" xfId="2" applyNumberFormat="1" applyFont="1" applyFill="1" applyBorder="1" applyAlignment="1" applyProtection="1">
      <alignment horizontal="center" vertical="center" wrapText="1"/>
    </xf>
    <xf numFmtId="0" fontId="28" fillId="3" borderId="1" xfId="0" applyFont="1" applyFill="1" applyBorder="1" applyAlignment="1">
      <alignment horizontal="justify" vertical="center" wrapText="1"/>
    </xf>
    <xf numFmtId="0" fontId="20" fillId="3" borderId="0" xfId="0" applyFont="1" applyFill="1" applyAlignment="1">
      <alignment vertical="center"/>
    </xf>
    <xf numFmtId="0" fontId="27" fillId="0" borderId="1" xfId="0" applyFont="1" applyFill="1" applyBorder="1" applyAlignment="1">
      <alignment horizontal="center" vertical="center" wrapText="1"/>
    </xf>
    <xf numFmtId="0" fontId="18" fillId="3" borderId="0" xfId="0" applyFont="1" applyFill="1" applyAlignment="1">
      <alignment horizontal="center" vertical="center" wrapText="1"/>
    </xf>
    <xf numFmtId="0" fontId="3" fillId="3" borderId="0" xfId="0" applyFont="1" applyFill="1" applyAlignment="1">
      <alignment vertical="center"/>
    </xf>
    <xf numFmtId="3" fontId="6" fillId="3" borderId="0" xfId="0" applyNumberFormat="1" applyFont="1" applyFill="1" applyAlignment="1">
      <alignment horizontal="center" vertical="center"/>
    </xf>
    <xf numFmtId="0" fontId="6" fillId="3" borderId="0" xfId="0" applyFont="1" applyFill="1" applyAlignment="1">
      <alignment vertical="center"/>
    </xf>
    <xf numFmtId="171" fontId="48" fillId="3" borderId="10" xfId="2" applyNumberFormat="1" applyFont="1" applyFill="1" applyBorder="1" applyAlignment="1" applyProtection="1">
      <alignment horizontal="center" vertical="center" wrapText="1"/>
    </xf>
    <xf numFmtId="170" fontId="38" fillId="3" borderId="5" xfId="2" applyNumberFormat="1" applyFont="1" applyFill="1" applyBorder="1" applyAlignment="1" applyProtection="1">
      <alignment horizontal="center" vertical="center" wrapText="1"/>
    </xf>
    <xf numFmtId="167" fontId="38" fillId="3" borderId="1" xfId="0" applyNumberFormat="1" applyFont="1" applyFill="1" applyBorder="1" applyAlignment="1">
      <alignment horizontal="center" vertical="center" wrapText="1"/>
    </xf>
    <xf numFmtId="166" fontId="38" fillId="3" borderId="1" xfId="0" applyNumberFormat="1"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0" fontId="20" fillId="0" borderId="10" xfId="0" applyFont="1" applyFill="1" applyBorder="1" applyAlignment="1">
      <alignment horizontal="left" vertical="top" wrapText="1"/>
    </xf>
    <xf numFmtId="170" fontId="54" fillId="3" borderId="0" xfId="0" applyNumberFormat="1" applyFont="1" applyFill="1" applyBorder="1" applyAlignment="1" applyProtection="1">
      <alignment vertical="center"/>
    </xf>
    <xf numFmtId="0" fontId="55" fillId="3" borderId="17" xfId="0" applyFont="1" applyFill="1" applyBorder="1" applyAlignment="1" applyProtection="1">
      <alignment vertical="center" wrapText="1"/>
    </xf>
    <xf numFmtId="170" fontId="55" fillId="3" borderId="46" xfId="2" applyNumberFormat="1" applyFont="1" applyFill="1" applyBorder="1" applyAlignment="1" applyProtection="1">
      <alignment horizontal="center" vertical="center" wrapText="1"/>
    </xf>
    <xf numFmtId="171" fontId="55" fillId="3" borderId="47" xfId="2" applyNumberFormat="1" applyFont="1" applyFill="1" applyBorder="1" applyAlignment="1" applyProtection="1">
      <alignment horizontal="center" vertical="center" wrapText="1"/>
    </xf>
    <xf numFmtId="170" fontId="55" fillId="3" borderId="47" xfId="2" applyNumberFormat="1" applyFont="1" applyFill="1" applyBorder="1" applyAlignment="1" applyProtection="1">
      <alignment horizontal="center" vertical="center" wrapText="1"/>
    </xf>
    <xf numFmtId="9" fontId="55" fillId="3" borderId="47" xfId="2" applyNumberFormat="1" applyFont="1" applyFill="1" applyBorder="1" applyAlignment="1" applyProtection="1">
      <alignment horizontal="center" vertical="center" wrapText="1"/>
    </xf>
    <xf numFmtId="168" fontId="55" fillId="3" borderId="47" xfId="2" applyNumberFormat="1" applyFont="1" applyFill="1" applyBorder="1" applyAlignment="1" applyProtection="1">
      <alignment horizontal="center" vertical="center" wrapText="1"/>
    </xf>
    <xf numFmtId="0" fontId="55" fillId="3" borderId="1" xfId="0" applyFont="1" applyFill="1" applyBorder="1" applyAlignment="1" applyProtection="1">
      <alignment vertical="top" wrapText="1"/>
    </xf>
    <xf numFmtId="0" fontId="55" fillId="3" borderId="5" xfId="0" applyFont="1" applyFill="1" applyBorder="1" applyAlignment="1" applyProtection="1">
      <alignment vertical="center" wrapText="1"/>
    </xf>
    <xf numFmtId="170" fontId="55" fillId="3" borderId="5" xfId="2" applyNumberFormat="1" applyFont="1" applyFill="1" applyBorder="1" applyAlignment="1" applyProtection="1">
      <alignment horizontal="center" vertical="center" wrapText="1"/>
    </xf>
    <xf numFmtId="9" fontId="55" fillId="3" borderId="5" xfId="2" applyNumberFormat="1" applyFont="1" applyFill="1" applyBorder="1" applyAlignment="1" applyProtection="1">
      <alignment horizontal="center" vertical="center" wrapText="1"/>
    </xf>
    <xf numFmtId="170" fontId="55" fillId="3" borderId="5" xfId="2" applyNumberFormat="1" applyFont="1" applyFill="1" applyBorder="1" applyAlignment="1" applyProtection="1">
      <alignment vertical="center" wrapText="1"/>
    </xf>
    <xf numFmtId="0" fontId="55" fillId="3" borderId="29" xfId="0" applyFont="1" applyFill="1" applyBorder="1" applyAlignment="1" applyProtection="1">
      <alignment vertical="center" wrapText="1"/>
    </xf>
    <xf numFmtId="166" fontId="55" fillId="3" borderId="1" xfId="0" applyNumberFormat="1" applyFont="1" applyFill="1" applyBorder="1" applyAlignment="1" applyProtection="1">
      <alignment vertical="center" wrapText="1"/>
    </xf>
    <xf numFmtId="170" fontId="55" fillId="3" borderId="1" xfId="2" applyNumberFormat="1" applyFont="1" applyFill="1" applyBorder="1" applyAlignment="1" applyProtection="1">
      <alignment horizontal="center" vertical="center" wrapText="1"/>
    </xf>
    <xf numFmtId="171" fontId="55" fillId="3" borderId="1" xfId="2" applyNumberFormat="1" applyFont="1" applyFill="1" applyBorder="1" applyAlignment="1" applyProtection="1">
      <alignment horizontal="center" vertical="center" wrapText="1"/>
    </xf>
    <xf numFmtId="9" fontId="55" fillId="3" borderId="1" xfId="2" applyNumberFormat="1" applyFont="1" applyFill="1" applyBorder="1" applyAlignment="1" applyProtection="1">
      <alignment horizontal="center" vertical="center" wrapText="1"/>
    </xf>
    <xf numFmtId="0" fontId="55" fillId="3" borderId="34" xfId="0" applyFont="1" applyFill="1" applyBorder="1" applyAlignment="1" applyProtection="1">
      <alignment vertical="top" wrapText="1"/>
    </xf>
    <xf numFmtId="166" fontId="55" fillId="3" borderId="10" xfId="0" applyNumberFormat="1" applyFont="1" applyFill="1" applyBorder="1" applyAlignment="1" applyProtection="1">
      <alignment vertical="center" wrapText="1"/>
    </xf>
    <xf numFmtId="171" fontId="55" fillId="3" borderId="10" xfId="2" applyNumberFormat="1" applyFont="1" applyFill="1" applyBorder="1" applyAlignment="1" applyProtection="1">
      <alignment horizontal="center" vertical="center" wrapText="1"/>
    </xf>
    <xf numFmtId="9" fontId="55" fillId="3" borderId="10" xfId="2" applyNumberFormat="1" applyFont="1" applyFill="1" applyBorder="1" applyAlignment="1" applyProtection="1">
      <alignment horizontal="center" vertical="center" wrapText="1"/>
    </xf>
    <xf numFmtId="0" fontId="55" fillId="3" borderId="37" xfId="0" applyFont="1" applyFill="1" applyBorder="1" applyAlignment="1" applyProtection="1">
      <alignment horizontal="left" vertical="top" wrapText="1"/>
    </xf>
    <xf numFmtId="10" fontId="55" fillId="3" borderId="1" xfId="2" applyNumberFormat="1" applyFont="1" applyFill="1" applyBorder="1" applyAlignment="1" applyProtection="1">
      <alignment horizontal="center" vertical="center" wrapText="1"/>
    </xf>
    <xf numFmtId="167" fontId="55" fillId="3" borderId="1" xfId="0" applyNumberFormat="1" applyFont="1" applyFill="1" applyBorder="1" applyAlignment="1">
      <alignment horizontal="center" vertical="center" wrapText="1"/>
    </xf>
    <xf numFmtId="0" fontId="55" fillId="3" borderId="12" xfId="0" applyFont="1" applyFill="1" applyBorder="1" applyAlignment="1" applyProtection="1">
      <alignment vertical="center" wrapText="1"/>
    </xf>
    <xf numFmtId="170" fontId="55" fillId="3" borderId="12" xfId="2" applyNumberFormat="1" applyFont="1" applyFill="1" applyBorder="1" applyAlignment="1" applyProtection="1">
      <alignment horizontal="center" vertical="center" wrapText="1"/>
    </xf>
    <xf numFmtId="171" fontId="55" fillId="3" borderId="12" xfId="2" applyNumberFormat="1" applyFont="1" applyFill="1" applyBorder="1" applyAlignment="1" applyProtection="1">
      <alignment horizontal="center" vertical="center" wrapText="1"/>
    </xf>
    <xf numFmtId="10" fontId="55" fillId="3" borderId="12" xfId="2" applyNumberFormat="1" applyFont="1" applyFill="1" applyBorder="1" applyAlignment="1" applyProtection="1">
      <alignment horizontal="center" vertical="center" wrapText="1"/>
    </xf>
    <xf numFmtId="167" fontId="55" fillId="3" borderId="12" xfId="0" applyNumberFormat="1" applyFont="1" applyFill="1" applyBorder="1" applyAlignment="1">
      <alignment horizontal="center" vertical="center" wrapText="1"/>
    </xf>
    <xf numFmtId="0" fontId="55" fillId="3" borderId="30" xfId="0" applyFont="1" applyFill="1" applyBorder="1" applyAlignment="1" applyProtection="1">
      <alignment vertical="center" wrapText="1"/>
    </xf>
    <xf numFmtId="0" fontId="55" fillId="3" borderId="46" xfId="0" applyFont="1" applyFill="1" applyBorder="1" applyAlignment="1" applyProtection="1">
      <alignment horizontal="left" vertical="center" wrapText="1"/>
    </xf>
    <xf numFmtId="0" fontId="55" fillId="3" borderId="48" xfId="0" applyFont="1" applyFill="1" applyBorder="1" applyAlignment="1" applyProtection="1">
      <alignment vertical="center" wrapText="1"/>
    </xf>
    <xf numFmtId="0" fontId="55" fillId="3" borderId="5" xfId="0" applyFont="1" applyFill="1" applyBorder="1" applyAlignment="1" applyProtection="1">
      <alignment horizontal="left" vertical="center" wrapText="1"/>
    </xf>
    <xf numFmtId="171" fontId="55" fillId="3" borderId="5" xfId="2" applyNumberFormat="1" applyFont="1" applyFill="1" applyBorder="1" applyAlignment="1" applyProtection="1">
      <alignment horizontal="center" vertical="center" wrapText="1"/>
    </xf>
    <xf numFmtId="0" fontId="55" fillId="3" borderId="31" xfId="0" applyFont="1" applyFill="1" applyBorder="1" applyAlignment="1" applyProtection="1">
      <alignment vertical="center" wrapText="1"/>
    </xf>
    <xf numFmtId="166" fontId="55" fillId="3" borderId="1" xfId="0" applyNumberFormat="1" applyFont="1" applyFill="1" applyBorder="1" applyAlignment="1" applyProtection="1">
      <alignment horizontal="left" vertical="center" wrapText="1"/>
    </xf>
    <xf numFmtId="0" fontId="55" fillId="3" borderId="37" xfId="0" applyFont="1" applyFill="1" applyBorder="1" applyAlignment="1" applyProtection="1">
      <alignment vertical="center" wrapText="1"/>
    </xf>
    <xf numFmtId="0" fontId="55" fillId="3" borderId="12"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170" fontId="55" fillId="2" borderId="5" xfId="2" applyNumberFormat="1" applyFont="1" applyFill="1" applyBorder="1" applyAlignment="1" applyProtection="1">
      <alignment horizontal="center" vertical="center" wrapText="1"/>
    </xf>
    <xf numFmtId="9" fontId="55" fillId="2" borderId="47" xfId="2" applyNumberFormat="1" applyFont="1" applyFill="1" applyBorder="1" applyAlignment="1" applyProtection="1">
      <alignment horizontal="center" vertical="center" wrapText="1"/>
    </xf>
    <xf numFmtId="170" fontId="55" fillId="2" borderId="5" xfId="2" applyNumberFormat="1" applyFont="1" applyFill="1" applyBorder="1" applyAlignment="1" applyProtection="1">
      <alignment vertical="center" wrapText="1"/>
    </xf>
    <xf numFmtId="171" fontId="55" fillId="2" borderId="47" xfId="2" applyNumberFormat="1" applyFont="1" applyFill="1" applyBorder="1" applyAlignment="1" applyProtection="1">
      <alignment horizontal="center" vertical="center" wrapText="1"/>
    </xf>
    <xf numFmtId="10" fontId="55" fillId="2" borderId="5" xfId="2" applyNumberFormat="1" applyFont="1" applyFill="1" applyBorder="1" applyAlignment="1" applyProtection="1">
      <alignment vertical="center" wrapText="1"/>
    </xf>
    <xf numFmtId="0" fontId="55" fillId="2" borderId="5" xfId="0" applyFont="1" applyFill="1" applyBorder="1" applyAlignment="1" applyProtection="1">
      <alignment vertical="center"/>
    </xf>
    <xf numFmtId="0" fontId="55" fillId="0" borderId="1" xfId="0" applyFont="1" applyFill="1" applyBorder="1" applyAlignment="1" applyProtection="1">
      <alignment horizontal="left" vertical="center" wrapText="1"/>
    </xf>
    <xf numFmtId="170" fontId="55" fillId="0" borderId="1" xfId="2" applyNumberFormat="1" applyFont="1" applyFill="1" applyBorder="1" applyAlignment="1" applyProtection="1">
      <alignment vertical="center" wrapText="1"/>
    </xf>
    <xf numFmtId="10" fontId="55" fillId="0" borderId="1" xfId="2" applyNumberFormat="1" applyFont="1" applyFill="1" applyBorder="1" applyAlignment="1" applyProtection="1">
      <alignment vertical="center" wrapText="1"/>
    </xf>
    <xf numFmtId="170" fontId="55" fillId="3" borderId="1" xfId="2" applyNumberFormat="1" applyFont="1" applyFill="1" applyBorder="1" applyAlignment="1" applyProtection="1">
      <alignment vertical="center" wrapText="1"/>
    </xf>
    <xf numFmtId="10" fontId="55" fillId="3" borderId="1" xfId="2" applyNumberFormat="1" applyFont="1" applyFill="1" applyBorder="1" applyAlignment="1" applyProtection="1">
      <alignment vertical="center" wrapText="1"/>
    </xf>
    <xf numFmtId="0" fontId="55" fillId="0" borderId="29" xfId="0" applyFont="1" applyFill="1" applyBorder="1" applyAlignment="1" applyProtection="1">
      <alignment vertical="center"/>
    </xf>
    <xf numFmtId="166" fontId="55" fillId="0" borderId="1" xfId="0" applyNumberFormat="1" applyFont="1" applyFill="1" applyBorder="1" applyAlignment="1" applyProtection="1">
      <alignment horizontal="left" vertical="center" wrapText="1"/>
    </xf>
    <xf numFmtId="166" fontId="55" fillId="3" borderId="1" xfId="2" applyNumberFormat="1" applyFont="1" applyFill="1" applyBorder="1" applyAlignment="1" applyProtection="1">
      <alignment vertical="center" wrapText="1"/>
    </xf>
    <xf numFmtId="0" fontId="55" fillId="0" borderId="29" xfId="0" applyFont="1" applyFill="1" applyBorder="1" applyAlignment="1" applyProtection="1">
      <alignment vertical="center" wrapText="1"/>
    </xf>
    <xf numFmtId="170" fontId="55" fillId="3" borderId="11" xfId="2" applyNumberFormat="1" applyFont="1" applyFill="1" applyBorder="1" applyAlignment="1" applyProtection="1">
      <alignment horizontal="center" vertical="center" wrapText="1"/>
    </xf>
    <xf numFmtId="0" fontId="55" fillId="0" borderId="12" xfId="0" applyFont="1" applyFill="1" applyBorder="1" applyAlignment="1" applyProtection="1">
      <alignment horizontal="left" vertical="center" wrapText="1"/>
    </xf>
    <xf numFmtId="170" fontId="55" fillId="0" borderId="12" xfId="2" applyNumberFormat="1" applyFont="1" applyFill="1" applyBorder="1" applyAlignment="1" applyProtection="1">
      <alignment vertical="center" wrapText="1"/>
    </xf>
    <xf numFmtId="10" fontId="55" fillId="0" borderId="12" xfId="2" applyNumberFormat="1" applyFont="1" applyFill="1" applyBorder="1" applyAlignment="1" applyProtection="1">
      <alignment vertical="center" wrapText="1"/>
    </xf>
    <xf numFmtId="170" fontId="55" fillId="3" borderId="12" xfId="2" applyNumberFormat="1" applyFont="1" applyFill="1" applyBorder="1" applyAlignment="1" applyProtection="1">
      <alignment vertical="center" wrapText="1"/>
    </xf>
    <xf numFmtId="10" fontId="55" fillId="3" borderId="12" xfId="2" applyNumberFormat="1" applyFont="1" applyFill="1" applyBorder="1" applyAlignment="1" applyProtection="1">
      <alignment vertical="center" wrapText="1"/>
    </xf>
    <xf numFmtId="10" fontId="55" fillId="0" borderId="1" xfId="2" applyNumberFormat="1" applyFont="1" applyFill="1" applyBorder="1" applyAlignment="1" applyProtection="1">
      <alignment horizontal="center" vertical="center" wrapText="1"/>
    </xf>
    <xf numFmtId="170" fontId="55" fillId="0" borderId="1" xfId="2" applyNumberFormat="1" applyFont="1" applyFill="1" applyBorder="1" applyAlignment="1" applyProtection="1">
      <alignment horizontal="center" vertical="center" wrapText="1"/>
    </xf>
    <xf numFmtId="0" fontId="55" fillId="0" borderId="1" xfId="0" applyFont="1" applyFill="1" applyBorder="1" applyAlignment="1" applyProtection="1">
      <alignment vertical="center"/>
    </xf>
    <xf numFmtId="9" fontId="55" fillId="3" borderId="1" xfId="2" applyNumberFormat="1" applyFont="1" applyFill="1" applyBorder="1" applyAlignment="1" applyProtection="1">
      <alignment vertical="center" wrapText="1"/>
    </xf>
    <xf numFmtId="9" fontId="55" fillId="0" borderId="1" xfId="2" applyNumberFormat="1" applyFont="1" applyFill="1" applyBorder="1" applyAlignment="1" applyProtection="1">
      <alignment horizontal="center" vertical="center" wrapText="1"/>
    </xf>
    <xf numFmtId="0" fontId="55" fillId="0" borderId="1" xfId="0" applyFont="1" applyFill="1" applyBorder="1" applyAlignment="1" applyProtection="1">
      <alignment vertical="center" wrapText="1"/>
    </xf>
    <xf numFmtId="166" fontId="55" fillId="3" borderId="1" xfId="2" applyNumberFormat="1" applyFont="1" applyFill="1" applyBorder="1" applyAlignment="1" applyProtection="1">
      <alignment horizontal="center" vertical="center" wrapText="1"/>
    </xf>
    <xf numFmtId="0" fontId="42" fillId="0" borderId="27" xfId="0" applyFont="1" applyFill="1" applyBorder="1" applyAlignment="1" applyProtection="1">
      <alignment vertical="center" wrapText="1"/>
    </xf>
    <xf numFmtId="0" fontId="38" fillId="3" borderId="4" xfId="0" applyFont="1" applyFill="1" applyBorder="1" applyAlignment="1" applyProtection="1">
      <alignment vertical="center"/>
    </xf>
    <xf numFmtId="0" fontId="38" fillId="3" borderId="0" xfId="0" applyFont="1" applyFill="1" applyBorder="1" applyAlignment="1" applyProtection="1">
      <alignment vertical="center"/>
    </xf>
    <xf numFmtId="0" fontId="38" fillId="3" borderId="31" xfId="0" applyFont="1" applyFill="1" applyBorder="1" applyAlignment="1" applyProtection="1">
      <alignment vertical="center" wrapText="1"/>
    </xf>
    <xf numFmtId="171" fontId="28" fillId="3" borderId="1" xfId="0" applyNumberFormat="1" applyFont="1" applyFill="1" applyBorder="1" applyAlignment="1">
      <alignment horizontal="center" vertical="center" wrapText="1"/>
    </xf>
    <xf numFmtId="0" fontId="21" fillId="3" borderId="0" xfId="0" applyFont="1" applyFill="1" applyBorder="1" applyAlignment="1">
      <alignment horizontal="justify" vertical="center" wrapText="1"/>
    </xf>
    <xf numFmtId="0" fontId="19" fillId="3" borderId="0" xfId="0" applyFont="1" applyFill="1" applyBorder="1" applyAlignment="1" applyProtection="1">
      <alignment horizontal="left" vertical="center"/>
    </xf>
    <xf numFmtId="0" fontId="20" fillId="0" borderId="1" xfId="0" applyFont="1" applyFill="1" applyBorder="1" applyAlignment="1">
      <alignment vertical="top" wrapText="1"/>
    </xf>
    <xf numFmtId="170" fontId="38" fillId="3" borderId="10" xfId="2" applyNumberFormat="1" applyFont="1" applyFill="1" applyBorder="1" applyAlignment="1" applyProtection="1">
      <alignment horizontal="center" vertical="center" wrapText="1"/>
    </xf>
    <xf numFmtId="170" fontId="38" fillId="3" borderId="5"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166" fontId="55" fillId="3" borderId="1" xfId="0" applyNumberFormat="1" applyFont="1" applyFill="1" applyBorder="1" applyAlignment="1" applyProtection="1">
      <alignment horizontal="left" vertical="center" wrapText="1"/>
    </xf>
    <xf numFmtId="10" fontId="38" fillId="3" borderId="10" xfId="2" applyNumberFormat="1" applyFont="1" applyFill="1" applyBorder="1" applyAlignment="1" applyProtection="1">
      <alignment horizontal="center" vertical="center" wrapText="1"/>
    </xf>
    <xf numFmtId="10" fontId="38" fillId="3" borderId="5" xfId="2" applyNumberFormat="1" applyFont="1" applyFill="1" applyBorder="1" applyAlignment="1" applyProtection="1">
      <alignment horizontal="center" vertical="center" wrapText="1"/>
    </xf>
    <xf numFmtId="171" fontId="39" fillId="0" borderId="11" xfId="2" applyNumberFormat="1" applyFont="1" applyFill="1" applyBorder="1" applyAlignment="1" applyProtection="1">
      <alignment horizontal="center" vertical="center" wrapText="1"/>
    </xf>
    <xf numFmtId="166" fontId="39" fillId="0" borderId="1" xfId="2" applyNumberFormat="1" applyFont="1" applyFill="1" applyBorder="1" applyAlignment="1" applyProtection="1">
      <alignment horizontal="center" vertical="center" wrapText="1"/>
    </xf>
    <xf numFmtId="0" fontId="55" fillId="3" borderId="1" xfId="0" applyFont="1" applyFill="1" applyBorder="1" applyAlignment="1" applyProtection="1">
      <alignment horizontal="left" vertical="center" wrapText="1"/>
    </xf>
    <xf numFmtId="0" fontId="55" fillId="3" borderId="1" xfId="0" applyFont="1" applyFill="1" applyBorder="1" applyAlignment="1" applyProtection="1">
      <alignment vertical="center"/>
    </xf>
    <xf numFmtId="0" fontId="55" fillId="3" borderId="1" xfId="0" applyFont="1" applyFill="1" applyBorder="1" applyAlignment="1" applyProtection="1">
      <alignment vertical="center" wrapText="1"/>
    </xf>
    <xf numFmtId="10" fontId="55" fillId="3" borderId="5" xfId="2" applyNumberFormat="1" applyFont="1" applyFill="1" applyBorder="1" applyAlignment="1" applyProtection="1">
      <alignment vertical="center" wrapText="1"/>
    </xf>
    <xf numFmtId="9" fontId="55" fillId="3" borderId="5" xfId="2" applyNumberFormat="1" applyFont="1" applyFill="1" applyBorder="1" applyAlignment="1" applyProtection="1">
      <alignment vertical="center" wrapText="1"/>
    </xf>
    <xf numFmtId="0" fontId="23" fillId="0" borderId="1" xfId="0" applyFont="1" applyFill="1" applyBorder="1" applyAlignment="1">
      <alignment horizontal="center" vertical="center" wrapText="1"/>
    </xf>
    <xf numFmtId="0" fontId="57" fillId="0" borderId="0" xfId="0" applyFont="1" applyFill="1" applyBorder="1" applyAlignment="1"/>
    <xf numFmtId="0" fontId="58" fillId="0" borderId="0" xfId="0" applyFont="1" applyFill="1" applyBorder="1" applyAlignment="1">
      <alignment horizontal="justify"/>
    </xf>
    <xf numFmtId="3" fontId="58" fillId="0" borderId="0" xfId="0" applyNumberFormat="1" applyFont="1" applyFill="1" applyAlignment="1"/>
    <xf numFmtId="0" fontId="57" fillId="0" borderId="0" xfId="0" applyFont="1" applyFill="1" applyBorder="1" applyAlignment="1">
      <alignment wrapText="1"/>
    </xf>
    <xf numFmtId="0" fontId="57" fillId="0" borderId="0" xfId="0" applyFont="1" applyFill="1" applyAlignment="1"/>
    <xf numFmtId="0" fontId="57" fillId="0" borderId="0" xfId="0" applyFont="1" applyFill="1" applyBorder="1" applyAlignment="1">
      <alignment horizontal="justify" vertical="center" wrapText="1"/>
    </xf>
    <xf numFmtId="0" fontId="57" fillId="3" borderId="0" xfId="0" applyFont="1" applyFill="1" applyBorder="1" applyAlignment="1">
      <alignment horizontal="justify" vertical="center" wrapText="1"/>
    </xf>
    <xf numFmtId="0" fontId="58" fillId="0" borderId="0" xfId="0" applyFont="1" applyFill="1" applyBorder="1" applyAlignment="1" applyProtection="1">
      <alignment horizontal="left" vertical="top" wrapText="1"/>
    </xf>
    <xf numFmtId="170" fontId="59" fillId="0" borderId="0" xfId="2" applyNumberFormat="1" applyFont="1" applyFill="1" applyBorder="1" applyAlignment="1" applyProtection="1">
      <alignment vertical="top" wrapText="1"/>
    </xf>
    <xf numFmtId="0" fontId="58" fillId="0" borderId="0" xfId="0" applyFont="1" applyFill="1" applyBorder="1" applyAlignment="1" applyProtection="1">
      <alignment horizontal="left"/>
    </xf>
    <xf numFmtId="0" fontId="58" fillId="0" borderId="0" xfId="0" applyFont="1" applyFill="1"/>
    <xf numFmtId="0" fontId="58" fillId="0" borderId="0" xfId="0" applyFont="1" applyFill="1" applyAlignment="1">
      <alignment vertical="center"/>
    </xf>
    <xf numFmtId="0" fontId="58" fillId="3" borderId="0" xfId="0" applyFont="1" applyFill="1" applyBorder="1" applyAlignment="1" applyProtection="1">
      <alignment horizontal="left"/>
    </xf>
    <xf numFmtId="0" fontId="58" fillId="3" borderId="0" xfId="0" applyFont="1" applyFill="1"/>
    <xf numFmtId="0" fontId="58" fillId="3" borderId="0" xfId="0" applyFont="1" applyFill="1" applyAlignment="1">
      <alignment vertical="center"/>
    </xf>
    <xf numFmtId="0" fontId="58" fillId="3" borderId="0" xfId="0" applyFont="1" applyFill="1" applyBorder="1" applyAlignment="1" applyProtection="1">
      <alignment horizontal="left" vertical="top" wrapText="1"/>
    </xf>
    <xf numFmtId="170" fontId="59" fillId="3" borderId="0" xfId="2" applyNumberFormat="1" applyFont="1" applyFill="1" applyBorder="1" applyAlignment="1" applyProtection="1">
      <alignment vertical="top" wrapText="1"/>
    </xf>
    <xf numFmtId="0" fontId="58" fillId="0" borderId="0" xfId="0" applyFont="1" applyFill="1" applyBorder="1" applyAlignment="1" applyProtection="1">
      <alignment vertical="center"/>
    </xf>
    <xf numFmtId="0" fontId="58" fillId="3"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0" borderId="0" xfId="0" applyFont="1" applyFill="1" applyAlignment="1">
      <alignment wrapText="1"/>
    </xf>
    <xf numFmtId="0" fontId="20"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66" fontId="38" fillId="3" borderId="1" xfId="0" applyNumberFormat="1"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170" fontId="38" fillId="3" borderId="1" xfId="2"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left" vertical="center" wrapText="1"/>
    </xf>
    <xf numFmtId="166" fontId="38" fillId="3" borderId="1" xfId="0" applyNumberFormat="1" applyFont="1" applyFill="1" applyBorder="1" applyAlignment="1" applyProtection="1">
      <alignment horizontal="left" vertical="center" wrapText="1"/>
    </xf>
    <xf numFmtId="0" fontId="38" fillId="3" borderId="11" xfId="0"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170" fontId="38" fillId="3" borderId="1" xfId="2" applyNumberFormat="1" applyFont="1" applyFill="1" applyBorder="1" applyAlignment="1" applyProtection="1">
      <alignment horizontal="center" vertical="center" wrapText="1"/>
    </xf>
    <xf numFmtId="9" fontId="38" fillId="3" borderId="10" xfId="2" applyNumberFormat="1" applyFont="1" applyFill="1" applyBorder="1" applyAlignment="1" applyProtection="1">
      <alignment horizontal="center" vertical="center" wrapText="1"/>
    </xf>
    <xf numFmtId="9" fontId="38" fillId="3" borderId="5" xfId="2" applyNumberFormat="1" applyFont="1" applyFill="1" applyBorder="1" applyAlignment="1" applyProtection="1">
      <alignment horizontal="center" vertical="center" wrapText="1"/>
    </xf>
    <xf numFmtId="9" fontId="39" fillId="3" borderId="5" xfId="2" applyNumberFormat="1" applyFont="1" applyFill="1" applyBorder="1" applyAlignment="1" applyProtection="1">
      <alignment horizontal="center" vertical="center" wrapText="1"/>
    </xf>
    <xf numFmtId="10" fontId="38" fillId="3" borderId="10"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166" fontId="55" fillId="3" borderId="1" xfId="0" applyNumberFormat="1" applyFont="1" applyFill="1" applyBorder="1" applyAlignment="1" applyProtection="1">
      <alignment horizontal="left" vertical="center" wrapText="1"/>
    </xf>
    <xf numFmtId="0" fontId="43" fillId="3" borderId="1" xfId="0" applyFont="1" applyFill="1" applyBorder="1" applyAlignment="1" applyProtection="1">
      <alignment vertical="top" wrapText="1"/>
    </xf>
    <xf numFmtId="0" fontId="43" fillId="3" borderId="1" xfId="0" applyFont="1" applyFill="1" applyBorder="1" applyAlignment="1" applyProtection="1">
      <alignment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71" fontId="48" fillId="3" borderId="1"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170" fontId="38" fillId="3" borderId="10" xfId="2" applyNumberFormat="1" applyFont="1" applyFill="1" applyBorder="1" applyAlignment="1" applyProtection="1">
      <alignment horizontal="center" vertical="center" wrapText="1"/>
    </xf>
    <xf numFmtId="9" fontId="38" fillId="3" borderId="5" xfId="2" applyNumberFormat="1" applyFont="1" applyFill="1" applyBorder="1" applyAlignment="1" applyProtection="1">
      <alignment horizontal="center" vertical="center" wrapText="1"/>
    </xf>
    <xf numFmtId="170" fontId="38" fillId="3" borderId="8" xfId="2" applyNumberFormat="1" applyFont="1" applyFill="1" applyBorder="1" applyAlignment="1" applyProtection="1">
      <alignment horizontal="center" vertical="center" wrapText="1"/>
    </xf>
    <xf numFmtId="170" fontId="38" fillId="3" borderId="5" xfId="2" applyNumberFormat="1" applyFont="1" applyFill="1" applyBorder="1" applyAlignment="1" applyProtection="1">
      <alignment horizontal="center" vertical="center" wrapText="1"/>
    </xf>
    <xf numFmtId="166" fontId="38" fillId="3" borderId="1" xfId="0" applyNumberFormat="1" applyFont="1" applyFill="1" applyBorder="1" applyAlignment="1" applyProtection="1">
      <alignment horizontal="left" vertical="center" wrapText="1"/>
    </xf>
    <xf numFmtId="171" fontId="38" fillId="3" borderId="10" xfId="2" applyNumberFormat="1" applyFont="1" applyFill="1" applyBorder="1" applyAlignment="1" applyProtection="1">
      <alignment horizontal="center" vertical="center" wrapText="1"/>
    </xf>
    <xf numFmtId="171" fontId="38" fillId="3" borderId="5" xfId="2" applyNumberFormat="1" applyFont="1" applyFill="1" applyBorder="1" applyAlignment="1" applyProtection="1">
      <alignment horizontal="center" vertical="center" wrapText="1"/>
    </xf>
    <xf numFmtId="10" fontId="38" fillId="3" borderId="10" xfId="2" applyNumberFormat="1" applyFont="1" applyFill="1" applyBorder="1" applyAlignment="1" applyProtection="1">
      <alignment horizontal="center" vertical="center" wrapText="1"/>
    </xf>
    <xf numFmtId="10" fontId="38" fillId="3" borderId="5" xfId="2" applyNumberFormat="1" applyFont="1" applyFill="1" applyBorder="1" applyAlignment="1" applyProtection="1">
      <alignment horizontal="center" vertical="center" wrapText="1"/>
    </xf>
    <xf numFmtId="171" fontId="38" fillId="3" borderId="8" xfId="2" applyNumberFormat="1" applyFont="1" applyFill="1" applyBorder="1" applyAlignment="1" applyProtection="1">
      <alignment horizontal="center" vertical="center" wrapText="1"/>
    </xf>
    <xf numFmtId="166" fontId="38" fillId="3" borderId="5" xfId="0" applyNumberFormat="1"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xf>
    <xf numFmtId="170" fontId="38"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170" fontId="38" fillId="3" borderId="5" xfId="2" applyNumberFormat="1" applyFont="1" applyFill="1" applyBorder="1" applyAlignment="1" applyProtection="1">
      <alignment horizontal="center" vertical="center" wrapText="1"/>
    </xf>
    <xf numFmtId="170" fontId="38"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10" fontId="38" fillId="3" borderId="8" xfId="2" applyNumberFormat="1" applyFont="1" applyFill="1" applyBorder="1" applyAlignment="1" applyProtection="1">
      <alignment horizontal="center" vertical="center" wrapText="1"/>
    </xf>
    <xf numFmtId="168" fontId="38" fillId="3" borderId="1" xfId="2" applyNumberFormat="1" applyFont="1" applyFill="1" applyBorder="1" applyAlignment="1" applyProtection="1">
      <alignment horizontal="center" vertical="center" wrapText="1"/>
    </xf>
    <xf numFmtId="0" fontId="38" fillId="3" borderId="10" xfId="0" applyFont="1" applyFill="1" applyBorder="1" applyAlignment="1" applyProtection="1">
      <alignment horizontal="left" vertical="center" wrapText="1"/>
    </xf>
    <xf numFmtId="44" fontId="38" fillId="3" borderId="1" xfId="3" applyFont="1" applyFill="1" applyBorder="1" applyAlignment="1" applyProtection="1">
      <alignment horizontal="left" vertical="center" wrapText="1"/>
    </xf>
    <xf numFmtId="166" fontId="16" fillId="0" borderId="1" xfId="0" applyNumberFormat="1" applyFont="1" applyBorder="1" applyAlignment="1" applyProtection="1">
      <alignment vertical="center"/>
      <protection hidden="1"/>
    </xf>
    <xf numFmtId="166" fontId="16" fillId="0" borderId="1" xfId="0" applyNumberFormat="1" applyFont="1" applyBorder="1" applyAlignment="1">
      <alignment vertical="center"/>
    </xf>
    <xf numFmtId="166" fontId="16" fillId="0" borderId="1" xfId="0" applyNumberFormat="1" applyFont="1" applyBorder="1" applyAlignment="1" applyProtection="1">
      <alignment vertical="center" wrapText="1"/>
      <protection hidden="1"/>
    </xf>
    <xf numFmtId="166" fontId="16" fillId="0" borderId="4" xfId="0" applyNumberFormat="1" applyFont="1" applyBorder="1" applyAlignment="1" applyProtection="1">
      <alignment horizontal="center" vertical="top" wrapText="1"/>
      <protection hidden="1"/>
    </xf>
    <xf numFmtId="166" fontId="16" fillId="0" borderId="7" xfId="0" applyNumberFormat="1" applyFont="1" applyBorder="1" applyAlignment="1" applyProtection="1">
      <alignment horizontal="center" vertical="top" wrapText="1"/>
      <protection hidden="1"/>
    </xf>
    <xf numFmtId="166" fontId="16" fillId="0" borderId="2" xfId="0" applyNumberFormat="1" applyFont="1" applyBorder="1" applyAlignment="1" applyProtection="1">
      <alignment horizontal="center" vertical="top" wrapText="1"/>
      <protection hidden="1"/>
    </xf>
    <xf numFmtId="166" fontId="16" fillId="2" borderId="4" xfId="0" applyNumberFormat="1" applyFont="1" applyFill="1" applyBorder="1" applyAlignment="1" applyProtection="1">
      <alignment horizontal="center" vertical="top" wrapText="1"/>
      <protection hidden="1"/>
    </xf>
    <xf numFmtId="166" fontId="16" fillId="2" borderId="2" xfId="0" applyNumberFormat="1" applyFont="1" applyFill="1" applyBorder="1" applyAlignment="1" applyProtection="1">
      <alignment horizontal="center" vertical="top" wrapText="1"/>
      <protection hidden="1"/>
    </xf>
    <xf numFmtId="166"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170" fontId="38" fillId="3" borderId="1" xfId="2" applyNumberFormat="1" applyFont="1" applyFill="1" applyBorder="1" applyAlignment="1" applyProtection="1">
      <alignment horizontal="center" vertical="center" wrapText="1"/>
    </xf>
    <xf numFmtId="0" fontId="40" fillId="0" borderId="1" xfId="0" applyFont="1" applyBorder="1" applyAlignment="1">
      <alignment horizontal="center" vertical="center" wrapText="1"/>
    </xf>
    <xf numFmtId="0" fontId="55" fillId="0" borderId="1" xfId="0" applyFont="1" applyBorder="1" applyAlignment="1">
      <alignment horizontal="center" vertical="center" wrapText="1"/>
    </xf>
    <xf numFmtId="166" fontId="38" fillId="3" borderId="1" xfId="0" applyNumberFormat="1" applyFont="1" applyFill="1" applyBorder="1" applyAlignment="1" applyProtection="1">
      <alignment horizontal="center" vertical="center" wrapText="1"/>
    </xf>
    <xf numFmtId="0" fontId="40" fillId="0" borderId="8" xfId="0" applyFont="1" applyBorder="1" applyAlignment="1">
      <alignment wrapText="1"/>
    </xf>
    <xf numFmtId="0" fontId="61" fillId="0" borderId="8" xfId="0" applyFont="1" applyBorder="1" applyAlignment="1">
      <alignment wrapText="1"/>
    </xf>
    <xf numFmtId="0" fontId="61" fillId="0" borderId="50" xfId="0" applyFont="1" applyBorder="1" applyAlignment="1">
      <alignment wrapText="1"/>
    </xf>
    <xf numFmtId="0" fontId="40" fillId="0" borderId="54" xfId="0" applyFont="1" applyBorder="1" applyAlignment="1">
      <alignment horizontal="center" vertical="center" wrapText="1"/>
    </xf>
    <xf numFmtId="0" fontId="40" fillId="0" borderId="60" xfId="0" applyFont="1" applyBorder="1" applyAlignment="1">
      <alignment horizontal="center" vertical="center" wrapText="1"/>
    </xf>
    <xf numFmtId="166" fontId="38" fillId="3" borderId="10" xfId="0" applyNumberFormat="1" applyFont="1" applyFill="1" applyBorder="1" applyAlignment="1" applyProtection="1">
      <alignment horizontal="center" vertical="center" wrapText="1"/>
    </xf>
    <xf numFmtId="166" fontId="38" fillId="3" borderId="5" xfId="0" applyNumberFormat="1" applyFont="1" applyFill="1" applyBorder="1" applyAlignment="1" applyProtection="1">
      <alignment horizontal="center" vertical="center" wrapText="1"/>
    </xf>
    <xf numFmtId="170" fontId="38" fillId="3" borderId="10" xfId="2" applyNumberFormat="1" applyFont="1" applyFill="1" applyBorder="1" applyAlignment="1" applyProtection="1">
      <alignment horizontal="center" vertical="center" wrapText="1"/>
    </xf>
    <xf numFmtId="170" fontId="38" fillId="3" borderId="5" xfId="2" applyNumberFormat="1" applyFont="1" applyFill="1" applyBorder="1" applyAlignment="1" applyProtection="1">
      <alignment horizontal="center" vertical="center" wrapText="1"/>
    </xf>
    <xf numFmtId="166" fontId="38" fillId="3" borderId="1" xfId="0" applyNumberFormat="1" applyFont="1" applyFill="1" applyBorder="1" applyAlignment="1" applyProtection="1">
      <alignment horizontal="left" vertical="center" wrapText="1"/>
    </xf>
    <xf numFmtId="49" fontId="38" fillId="3"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166" fontId="55" fillId="0" borderId="52" xfId="0" applyNumberFormat="1" applyFont="1" applyFill="1" applyBorder="1" applyAlignment="1" applyProtection="1">
      <alignment horizontal="left" vertical="center" wrapText="1"/>
    </xf>
    <xf numFmtId="166" fontId="55" fillId="0" borderId="14" xfId="0" applyNumberFormat="1" applyFont="1" applyFill="1" applyBorder="1" applyAlignment="1" applyProtection="1">
      <alignment horizontal="left" vertical="center" wrapText="1"/>
    </xf>
    <xf numFmtId="166" fontId="55" fillId="0" borderId="53" xfId="0" applyNumberFormat="1" applyFont="1" applyFill="1" applyBorder="1" applyAlignment="1" applyProtection="1">
      <alignment horizontal="left" vertical="center" wrapText="1"/>
    </xf>
    <xf numFmtId="166" fontId="55" fillId="0" borderId="9" xfId="0" applyNumberFormat="1" applyFont="1" applyFill="1" applyBorder="1" applyAlignment="1" applyProtection="1">
      <alignment horizontal="left" vertical="center" wrapText="1"/>
    </xf>
    <xf numFmtId="166" fontId="55" fillId="0" borderId="0" xfId="0" applyNumberFormat="1" applyFont="1" applyFill="1" applyBorder="1" applyAlignment="1" applyProtection="1">
      <alignment horizontal="left" vertical="center" wrapText="1"/>
    </xf>
    <xf numFmtId="166" fontId="55" fillId="0" borderId="54" xfId="0" applyNumberFormat="1" applyFont="1" applyFill="1" applyBorder="1" applyAlignment="1" applyProtection="1">
      <alignment horizontal="left" vertical="center" wrapText="1"/>
    </xf>
    <xf numFmtId="166" fontId="55" fillId="0" borderId="19" xfId="0" applyNumberFormat="1" applyFont="1" applyFill="1" applyBorder="1" applyAlignment="1" applyProtection="1">
      <alignment horizontal="left" vertical="center" wrapText="1"/>
    </xf>
    <xf numFmtId="166" fontId="55" fillId="0" borderId="6" xfId="0" applyNumberFormat="1" applyFont="1" applyFill="1" applyBorder="1" applyAlignment="1" applyProtection="1">
      <alignment horizontal="left" vertical="center" wrapText="1"/>
    </xf>
    <xf numFmtId="166" fontId="55" fillId="0" borderId="3" xfId="0" applyNumberFormat="1" applyFont="1" applyFill="1" applyBorder="1" applyAlignment="1" applyProtection="1">
      <alignment horizontal="left" vertical="center" wrapText="1"/>
    </xf>
    <xf numFmtId="170" fontId="38" fillId="3" borderId="50" xfId="2" applyNumberFormat="1" applyFont="1" applyFill="1" applyBorder="1" applyAlignment="1" applyProtection="1">
      <alignment horizontal="center" vertical="center" wrapText="1"/>
    </xf>
    <xf numFmtId="9" fontId="38" fillId="3" borderId="10" xfId="2" applyNumberFormat="1" applyFont="1" applyFill="1" applyBorder="1" applyAlignment="1" applyProtection="1">
      <alignment horizontal="center" vertical="center" wrapText="1"/>
    </xf>
    <xf numFmtId="9" fontId="38" fillId="3" borderId="5" xfId="2" applyNumberFormat="1" applyFont="1" applyFill="1" applyBorder="1" applyAlignment="1" applyProtection="1">
      <alignment horizontal="center" vertical="center" wrapText="1"/>
    </xf>
    <xf numFmtId="0" fontId="42" fillId="3" borderId="37" xfId="0" applyFont="1" applyFill="1" applyBorder="1" applyAlignment="1" applyProtection="1">
      <alignment horizontal="left" vertical="top" wrapText="1"/>
    </xf>
    <xf numFmtId="0" fontId="42" fillId="3" borderId="31" xfId="0" applyFont="1" applyFill="1" applyBorder="1" applyAlignment="1" applyProtection="1">
      <alignment horizontal="left" vertical="top" wrapText="1"/>
    </xf>
    <xf numFmtId="170" fontId="38" fillId="3" borderId="8" xfId="2" applyNumberFormat="1" applyFont="1" applyFill="1" applyBorder="1" applyAlignment="1" applyProtection="1">
      <alignment horizontal="center" vertical="center" wrapText="1"/>
    </xf>
    <xf numFmtId="9" fontId="38" fillId="3" borderId="8" xfId="2" applyNumberFormat="1" applyFont="1" applyFill="1" applyBorder="1" applyAlignment="1" applyProtection="1">
      <alignment horizontal="center" vertical="center" wrapText="1"/>
    </xf>
    <xf numFmtId="0" fontId="48" fillId="3" borderId="37" xfId="0" applyFont="1" applyFill="1" applyBorder="1" applyAlignment="1" applyProtection="1">
      <alignment horizontal="left" vertical="top" wrapText="1"/>
    </xf>
    <xf numFmtId="0" fontId="48" fillId="3" borderId="34" xfId="0" applyFont="1" applyFill="1" applyBorder="1" applyAlignment="1" applyProtection="1">
      <alignment horizontal="left" vertical="top" wrapText="1"/>
    </xf>
    <xf numFmtId="0" fontId="48" fillId="3" borderId="31" xfId="0" applyFont="1" applyFill="1" applyBorder="1" applyAlignment="1" applyProtection="1">
      <alignment horizontal="left" vertical="top" wrapText="1"/>
    </xf>
    <xf numFmtId="49" fontId="39" fillId="3" borderId="26" xfId="0" applyNumberFormat="1" applyFont="1" applyFill="1" applyBorder="1" applyAlignment="1" applyProtection="1">
      <alignment horizontal="center" vertical="center" wrapText="1"/>
    </xf>
    <xf numFmtId="49" fontId="39" fillId="3" borderId="28" xfId="0" applyNumberFormat="1" applyFont="1" applyFill="1" applyBorder="1" applyAlignment="1" applyProtection="1">
      <alignment horizontal="center" vertical="center" wrapText="1"/>
    </xf>
    <xf numFmtId="49" fontId="39" fillId="3" borderId="21" xfId="0" applyNumberFormat="1" applyFont="1" applyFill="1" applyBorder="1" applyAlignment="1" applyProtection="1">
      <alignment horizontal="center" vertical="center" wrapText="1"/>
    </xf>
    <xf numFmtId="166" fontId="38" fillId="3" borderId="11" xfId="0" applyNumberFormat="1" applyFont="1" applyFill="1" applyBorder="1" applyAlignment="1" applyProtection="1">
      <alignment horizontal="left" vertical="center" wrapText="1"/>
    </xf>
    <xf numFmtId="166" fontId="38" fillId="3" borderId="12" xfId="0" applyNumberFormat="1" applyFont="1" applyFill="1" applyBorder="1" applyAlignment="1" applyProtection="1">
      <alignment horizontal="left" vertical="center" wrapText="1"/>
    </xf>
    <xf numFmtId="166" fontId="39" fillId="3" borderId="11" xfId="0" applyNumberFormat="1" applyFont="1" applyFill="1" applyBorder="1" applyAlignment="1" applyProtection="1">
      <alignment horizontal="left" vertical="center" wrapText="1"/>
    </xf>
    <xf numFmtId="166" fontId="39" fillId="3" borderId="1" xfId="0" applyNumberFormat="1" applyFont="1" applyFill="1" applyBorder="1" applyAlignment="1" applyProtection="1">
      <alignment horizontal="left" vertical="center" wrapText="1"/>
    </xf>
    <xf numFmtId="166" fontId="39" fillId="3" borderId="12" xfId="0" applyNumberFormat="1" applyFont="1" applyFill="1" applyBorder="1" applyAlignment="1" applyProtection="1">
      <alignment horizontal="left" vertical="center" wrapText="1"/>
    </xf>
    <xf numFmtId="0" fontId="43" fillId="3" borderId="0" xfId="0" applyFont="1" applyFill="1" applyBorder="1" applyAlignment="1" applyProtection="1">
      <alignment horizontal="left" wrapText="1"/>
    </xf>
    <xf numFmtId="0" fontId="43" fillId="0" borderId="0" xfId="0" applyFont="1" applyFill="1" applyBorder="1" applyAlignment="1" applyProtection="1">
      <alignment horizontal="left" wrapText="1"/>
    </xf>
    <xf numFmtId="9" fontId="38" fillId="3" borderId="22" xfId="2" applyNumberFormat="1" applyFont="1" applyFill="1" applyBorder="1" applyAlignment="1" applyProtection="1">
      <alignment horizontal="center" vertical="center" wrapText="1"/>
    </xf>
    <xf numFmtId="171" fontId="38" fillId="3" borderId="10" xfId="2" applyNumberFormat="1" applyFont="1" applyFill="1" applyBorder="1" applyAlignment="1" applyProtection="1">
      <alignment horizontal="center" vertical="center" wrapText="1"/>
    </xf>
    <xf numFmtId="171" fontId="38" fillId="3" borderId="5" xfId="2" applyNumberFormat="1" applyFont="1" applyFill="1" applyBorder="1" applyAlignment="1" applyProtection="1">
      <alignment horizontal="center" vertical="center" wrapText="1"/>
    </xf>
    <xf numFmtId="10" fontId="38" fillId="3" borderId="10" xfId="2" applyNumberFormat="1" applyFont="1" applyFill="1" applyBorder="1" applyAlignment="1" applyProtection="1">
      <alignment horizontal="center" vertical="center" wrapText="1"/>
    </xf>
    <xf numFmtId="10" fontId="38" fillId="3" borderId="5" xfId="2" applyNumberFormat="1" applyFont="1" applyFill="1" applyBorder="1" applyAlignment="1" applyProtection="1">
      <alignment horizontal="center" vertical="center" wrapText="1"/>
    </xf>
    <xf numFmtId="170" fontId="48" fillId="3" borderId="10" xfId="2" applyNumberFormat="1" applyFont="1" applyFill="1" applyBorder="1" applyAlignment="1" applyProtection="1">
      <alignment horizontal="center" vertical="center" wrapText="1"/>
    </xf>
    <xf numFmtId="170" fontId="48" fillId="3" borderId="5" xfId="2" applyNumberFormat="1" applyFont="1" applyFill="1" applyBorder="1" applyAlignment="1" applyProtection="1">
      <alignment horizontal="center" vertical="center" wrapText="1"/>
    </xf>
    <xf numFmtId="171" fontId="48" fillId="3" borderId="22" xfId="2" applyNumberFormat="1" applyFont="1" applyFill="1" applyBorder="1" applyAlignment="1" applyProtection="1">
      <alignment horizontal="center" vertical="center" wrapText="1"/>
    </xf>
    <xf numFmtId="171" fontId="48" fillId="3" borderId="5" xfId="2" applyNumberFormat="1" applyFont="1" applyFill="1" applyBorder="1" applyAlignment="1" applyProtection="1">
      <alignment horizontal="center" vertical="center" wrapText="1"/>
    </xf>
    <xf numFmtId="166" fontId="38" fillId="3" borderId="8" xfId="0" applyNumberFormat="1" applyFont="1" applyFill="1" applyBorder="1" applyAlignment="1" applyProtection="1">
      <alignment horizontal="center" vertical="center" wrapText="1"/>
    </xf>
    <xf numFmtId="170" fontId="48" fillId="3" borderId="8" xfId="2" applyNumberFormat="1" applyFont="1" applyFill="1" applyBorder="1" applyAlignment="1" applyProtection="1">
      <alignment horizontal="center" vertical="center" wrapText="1"/>
    </xf>
    <xf numFmtId="1" fontId="38" fillId="3" borderId="22" xfId="2" applyNumberFormat="1" applyFont="1" applyFill="1" applyBorder="1" applyAlignment="1" applyProtection="1">
      <alignment horizontal="center" vertical="center" wrapText="1"/>
    </xf>
    <xf numFmtId="1" fontId="38" fillId="3" borderId="5" xfId="2" applyNumberFormat="1" applyFont="1" applyFill="1" applyBorder="1" applyAlignment="1" applyProtection="1">
      <alignment horizontal="center" vertical="center" wrapText="1"/>
    </xf>
    <xf numFmtId="1" fontId="38" fillId="3" borderId="10" xfId="2" applyNumberFormat="1" applyFont="1" applyFill="1" applyBorder="1" applyAlignment="1" applyProtection="1">
      <alignment horizontal="center" vertical="center" wrapText="1"/>
    </xf>
    <xf numFmtId="0" fontId="35" fillId="3" borderId="37" xfId="0" applyFont="1" applyFill="1" applyBorder="1" applyAlignment="1" applyProtection="1">
      <alignment horizontal="left" vertical="top" wrapText="1"/>
    </xf>
    <xf numFmtId="0" fontId="35" fillId="3" borderId="31" xfId="0" applyFont="1" applyFill="1" applyBorder="1" applyAlignment="1" applyProtection="1">
      <alignment horizontal="left" vertical="top" wrapText="1"/>
    </xf>
    <xf numFmtId="171" fontId="48" fillId="3" borderId="10" xfId="2" applyNumberFormat="1" applyFont="1" applyFill="1" applyBorder="1" applyAlignment="1" applyProtection="1">
      <alignment horizontal="center" vertical="center" wrapText="1"/>
    </xf>
    <xf numFmtId="171" fontId="48" fillId="3" borderId="8" xfId="2" applyNumberFormat="1" applyFont="1" applyFill="1" applyBorder="1" applyAlignment="1" applyProtection="1">
      <alignment horizontal="center" vertical="center" wrapText="1"/>
    </xf>
    <xf numFmtId="171" fontId="38" fillId="3" borderId="8" xfId="2" applyNumberFormat="1" applyFont="1" applyFill="1" applyBorder="1" applyAlignment="1" applyProtection="1">
      <alignment horizontal="center" vertical="center" wrapText="1"/>
    </xf>
    <xf numFmtId="0" fontId="42" fillId="3" borderId="34" xfId="0" applyFont="1" applyFill="1" applyBorder="1" applyAlignment="1" applyProtection="1">
      <alignment horizontal="left" vertical="top" wrapText="1"/>
    </xf>
    <xf numFmtId="0" fontId="56" fillId="3" borderId="37" xfId="0" applyFont="1" applyFill="1" applyBorder="1" applyAlignment="1" applyProtection="1">
      <alignment horizontal="left" vertical="top" wrapText="1"/>
    </xf>
    <xf numFmtId="0" fontId="56" fillId="3" borderId="31" xfId="0" applyFont="1" applyFill="1" applyBorder="1" applyAlignment="1" applyProtection="1">
      <alignment horizontal="left" vertical="top" wrapText="1"/>
    </xf>
    <xf numFmtId="170" fontId="38" fillId="3" borderId="10" xfId="2" applyNumberFormat="1" applyFont="1" applyFill="1" applyBorder="1" applyAlignment="1" applyProtection="1">
      <alignment vertical="center" wrapText="1"/>
    </xf>
    <xf numFmtId="170" fontId="38" fillId="3" borderId="5" xfId="2" applyNumberFormat="1" applyFont="1" applyFill="1" applyBorder="1" applyAlignment="1" applyProtection="1">
      <alignment vertical="center" wrapText="1"/>
    </xf>
    <xf numFmtId="9" fontId="38" fillId="3" borderId="50" xfId="2" applyNumberFormat="1"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wrapText="1"/>
    </xf>
    <xf numFmtId="49" fontId="38" fillId="3" borderId="26" xfId="0" applyNumberFormat="1" applyFont="1" applyFill="1" applyBorder="1" applyAlignment="1" applyProtection="1">
      <alignment horizontal="center" vertical="center" wrapText="1"/>
    </xf>
    <xf numFmtId="49" fontId="38" fillId="3" borderId="28" xfId="0" applyNumberFormat="1" applyFont="1" applyFill="1" applyBorder="1" applyAlignment="1" applyProtection="1">
      <alignment horizontal="center" vertical="center" wrapText="1"/>
    </xf>
    <xf numFmtId="49" fontId="38" fillId="3" borderId="21" xfId="0" applyNumberFormat="1" applyFont="1" applyFill="1" applyBorder="1" applyAlignment="1" applyProtection="1">
      <alignment horizontal="center" vertical="center" wrapText="1"/>
    </xf>
    <xf numFmtId="49" fontId="38" fillId="3" borderId="16" xfId="0" applyNumberFormat="1" applyFont="1" applyFill="1" applyBorder="1" applyAlignment="1" applyProtection="1">
      <alignment horizontal="center" vertical="center" wrapText="1"/>
    </xf>
    <xf numFmtId="166" fontId="38" fillId="3" borderId="5" xfId="0" applyNumberFormat="1" applyFont="1" applyFill="1" applyBorder="1" applyAlignment="1" applyProtection="1">
      <alignment horizontal="left" vertical="center" wrapText="1"/>
    </xf>
    <xf numFmtId="0" fontId="43" fillId="0" borderId="0" xfId="0" applyFont="1" applyFill="1" applyBorder="1" applyAlignment="1" applyProtection="1">
      <alignment horizontal="left"/>
    </xf>
    <xf numFmtId="0" fontId="36" fillId="3" borderId="0" xfId="0" applyFont="1" applyFill="1" applyBorder="1" applyAlignment="1" applyProtection="1">
      <alignment horizontal="center" wrapText="1"/>
    </xf>
    <xf numFmtId="49" fontId="38" fillId="3" borderId="5"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center" vertical="top" wrapText="1"/>
    </xf>
    <xf numFmtId="166" fontId="38" fillId="3" borderId="26" xfId="0" applyNumberFormat="1" applyFont="1" applyFill="1" applyBorder="1" applyAlignment="1" applyProtection="1">
      <alignment horizontal="center" vertical="center" wrapText="1"/>
    </xf>
    <xf numFmtId="166" fontId="38" fillId="3" borderId="28" xfId="0" applyNumberFormat="1" applyFont="1" applyFill="1" applyBorder="1" applyAlignment="1" applyProtection="1">
      <alignment horizontal="center" vertical="center" wrapText="1"/>
    </xf>
    <xf numFmtId="166" fontId="38" fillId="3" borderId="21" xfId="0" applyNumberFormat="1" applyFont="1" applyFill="1" applyBorder="1" applyAlignment="1" applyProtection="1">
      <alignment horizontal="center" vertical="center" wrapText="1"/>
    </xf>
    <xf numFmtId="166" fontId="38" fillId="3" borderId="11" xfId="0" applyNumberFormat="1" applyFont="1" applyFill="1" applyBorder="1" applyAlignment="1" applyProtection="1">
      <alignment horizontal="center" vertical="center" wrapText="1"/>
    </xf>
    <xf numFmtId="166" fontId="38" fillId="3" borderId="12" xfId="0" applyNumberFormat="1" applyFont="1" applyFill="1" applyBorder="1" applyAlignment="1" applyProtection="1">
      <alignment horizontal="center" vertical="center" wrapText="1"/>
    </xf>
    <xf numFmtId="166" fontId="38" fillId="3" borderId="11" xfId="0" applyNumberFormat="1" applyFont="1" applyFill="1" applyBorder="1" applyAlignment="1" applyProtection="1">
      <alignment horizontal="center" vertical="top" wrapText="1"/>
    </xf>
    <xf numFmtId="166" fontId="38" fillId="3" borderId="32" xfId="0" applyNumberFormat="1" applyFont="1" applyFill="1" applyBorder="1" applyAlignment="1" applyProtection="1">
      <alignment horizontal="center" vertical="top" wrapText="1"/>
    </xf>
    <xf numFmtId="0" fontId="42" fillId="3" borderId="61" xfId="0" applyFont="1" applyFill="1" applyBorder="1" applyAlignment="1" applyProtection="1">
      <alignment horizontal="center" vertical="center" wrapText="1"/>
    </xf>
    <xf numFmtId="0" fontId="42" fillId="3" borderId="62" xfId="0" applyFont="1" applyFill="1" applyBorder="1" applyAlignment="1" applyProtection="1">
      <alignment horizontal="center" vertical="center" wrapText="1"/>
    </xf>
    <xf numFmtId="0" fontId="42" fillId="3" borderId="63" xfId="0" applyFont="1" applyFill="1" applyBorder="1" applyAlignment="1" applyProtection="1">
      <alignment horizontal="center" vertical="center" wrapText="1"/>
    </xf>
    <xf numFmtId="10" fontId="38" fillId="3" borderId="1" xfId="0" applyNumberFormat="1"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166" fontId="38" fillId="3" borderId="1" xfId="0" applyNumberFormat="1" applyFont="1" applyFill="1" applyBorder="1" applyAlignment="1" applyProtection="1">
      <alignment horizontal="center" vertical="top" wrapText="1"/>
    </xf>
    <xf numFmtId="0" fontId="41" fillId="3" borderId="1" xfId="0" applyFont="1" applyFill="1" applyBorder="1" applyAlignment="1">
      <alignment horizontal="center" vertical="top" wrapText="1"/>
    </xf>
    <xf numFmtId="49" fontId="38" fillId="3" borderId="44" xfId="0" applyNumberFormat="1" applyFont="1" applyFill="1" applyBorder="1" applyAlignment="1" applyProtection="1">
      <alignment horizontal="center" vertical="center" wrapText="1"/>
    </xf>
    <xf numFmtId="49" fontId="38" fillId="3" borderId="39" xfId="0" applyNumberFormat="1" applyFont="1" applyFill="1" applyBorder="1" applyAlignment="1" applyProtection="1">
      <alignment horizontal="center" vertical="center" wrapText="1"/>
    </xf>
    <xf numFmtId="49" fontId="38" fillId="3" borderId="45" xfId="0" applyNumberFormat="1" applyFont="1" applyFill="1" applyBorder="1" applyAlignment="1" applyProtection="1">
      <alignment horizontal="center" vertical="center" wrapText="1"/>
    </xf>
    <xf numFmtId="166" fontId="38" fillId="3" borderId="26" xfId="0" applyNumberFormat="1" applyFont="1" applyFill="1" applyBorder="1" applyAlignment="1" applyProtection="1">
      <alignment horizontal="left" vertical="center" wrapText="1"/>
    </xf>
    <xf numFmtId="166" fontId="38" fillId="3" borderId="28" xfId="0" applyNumberFormat="1" applyFont="1" applyFill="1" applyBorder="1" applyAlignment="1" applyProtection="1">
      <alignment horizontal="left" vertical="center" wrapText="1"/>
    </xf>
    <xf numFmtId="166" fontId="38" fillId="3" borderId="21" xfId="0" applyNumberFormat="1" applyFont="1" applyFill="1" applyBorder="1" applyAlignment="1" applyProtection="1">
      <alignment horizontal="left" vertical="center" wrapText="1"/>
    </xf>
    <xf numFmtId="166" fontId="39" fillId="3" borderId="11" xfId="0" applyNumberFormat="1" applyFont="1" applyFill="1" applyBorder="1" applyAlignment="1" applyProtection="1">
      <alignment horizontal="center" vertical="center" wrapText="1"/>
    </xf>
    <xf numFmtId="166" fontId="39" fillId="3" borderId="1" xfId="0" applyNumberFormat="1" applyFont="1" applyFill="1" applyBorder="1" applyAlignment="1" applyProtection="1">
      <alignment horizontal="center" vertical="center" wrapText="1"/>
    </xf>
    <xf numFmtId="166" fontId="39" fillId="3" borderId="12" xfId="0" applyNumberFormat="1" applyFont="1" applyFill="1" applyBorder="1" applyAlignment="1" applyProtection="1">
      <alignment horizontal="center" vertical="center" wrapText="1"/>
    </xf>
    <xf numFmtId="49" fontId="39" fillId="3" borderId="38" xfId="0" applyNumberFormat="1" applyFont="1" applyFill="1" applyBorder="1" applyAlignment="1" applyProtection="1">
      <alignment horizontal="center" vertical="center" wrapText="1"/>
    </xf>
    <xf numFmtId="166" fontId="39" fillId="3" borderId="10" xfId="0" applyNumberFormat="1" applyFont="1" applyFill="1" applyBorder="1" applyAlignment="1" applyProtection="1">
      <alignment horizontal="center" vertical="center" wrapText="1"/>
    </xf>
    <xf numFmtId="166" fontId="39" fillId="3" borderId="8" xfId="0" applyNumberFormat="1" applyFont="1" applyFill="1" applyBorder="1" applyAlignment="1" applyProtection="1">
      <alignment horizontal="center" vertical="center" wrapText="1"/>
    </xf>
    <xf numFmtId="166" fontId="39" fillId="3" borderId="5" xfId="0" applyNumberFormat="1" applyFont="1" applyFill="1" applyBorder="1" applyAlignment="1" applyProtection="1">
      <alignment horizontal="center" vertical="center" wrapText="1"/>
    </xf>
    <xf numFmtId="166" fontId="39" fillId="3" borderId="22" xfId="0" applyNumberFormat="1" applyFont="1" applyFill="1" applyBorder="1" applyAlignment="1" applyProtection="1">
      <alignment horizontal="center" vertical="center" wrapText="1"/>
    </xf>
    <xf numFmtId="166" fontId="39" fillId="3" borderId="50" xfId="0" applyNumberFormat="1" applyFont="1" applyFill="1" applyBorder="1" applyAlignment="1" applyProtection="1">
      <alignment horizontal="center" vertical="center" wrapText="1"/>
    </xf>
    <xf numFmtId="49" fontId="38" fillId="3" borderId="38" xfId="0" applyNumberFormat="1" applyFont="1" applyFill="1" applyBorder="1" applyAlignment="1" applyProtection="1">
      <alignment horizontal="center" vertical="center" wrapText="1"/>
    </xf>
    <xf numFmtId="49" fontId="39" fillId="3" borderId="1" xfId="0" applyNumberFormat="1" applyFont="1" applyFill="1" applyBorder="1" applyAlignment="1" applyProtection="1">
      <alignment horizontal="center" vertical="center" wrapText="1"/>
    </xf>
    <xf numFmtId="166" fontId="39" fillId="0" borderId="11" xfId="0" applyNumberFormat="1" applyFont="1" applyFill="1" applyBorder="1" applyAlignment="1" applyProtection="1">
      <alignment horizontal="center" vertical="center" wrapText="1"/>
    </xf>
    <xf numFmtId="166" fontId="39" fillId="0" borderId="1" xfId="0" applyNumberFormat="1" applyFont="1" applyFill="1" applyBorder="1" applyAlignment="1" applyProtection="1">
      <alignment horizontal="center" vertical="center" wrapText="1"/>
    </xf>
    <xf numFmtId="166" fontId="39" fillId="0" borderId="12" xfId="0" applyNumberFormat="1" applyFont="1" applyFill="1" applyBorder="1" applyAlignment="1" applyProtection="1">
      <alignment horizontal="center" vertical="center" wrapText="1"/>
    </xf>
    <xf numFmtId="49" fontId="39" fillId="3" borderId="16" xfId="0" applyNumberFormat="1" applyFont="1" applyFill="1" applyBorder="1" applyAlignment="1" applyProtection="1">
      <alignment horizontal="center" vertical="center" wrapText="1"/>
    </xf>
    <xf numFmtId="49" fontId="39" fillId="3" borderId="15" xfId="0" applyNumberFormat="1" applyFont="1" applyFill="1" applyBorder="1" applyAlignment="1" applyProtection="1">
      <alignment horizontal="center" vertical="center" wrapText="1"/>
    </xf>
    <xf numFmtId="49" fontId="39" fillId="3" borderId="51" xfId="0" applyNumberFormat="1" applyFont="1" applyFill="1" applyBorder="1" applyAlignment="1" applyProtection="1">
      <alignment horizontal="center" vertical="center" wrapText="1"/>
    </xf>
    <xf numFmtId="49" fontId="39" fillId="3" borderId="49" xfId="0" applyNumberFormat="1" applyFont="1" applyFill="1" applyBorder="1" applyAlignment="1" applyProtection="1">
      <alignment horizontal="center" vertical="center" wrapText="1"/>
    </xf>
    <xf numFmtId="167" fontId="38" fillId="3" borderId="26" xfId="0" applyNumberFormat="1" applyFont="1" applyFill="1" applyBorder="1" applyAlignment="1">
      <alignment horizontal="center" vertical="center" wrapText="1"/>
    </xf>
    <xf numFmtId="167" fontId="38" fillId="3" borderId="28" xfId="0" applyNumberFormat="1" applyFont="1" applyFill="1" applyBorder="1" applyAlignment="1">
      <alignment horizontal="center" vertical="center" wrapText="1"/>
    </xf>
    <xf numFmtId="167" fontId="38" fillId="3" borderId="21" xfId="0" applyNumberFormat="1" applyFont="1" applyFill="1" applyBorder="1" applyAlignment="1">
      <alignment horizontal="center" vertical="center" wrapText="1"/>
    </xf>
    <xf numFmtId="167" fontId="38" fillId="3" borderId="11" xfId="0" applyNumberFormat="1" applyFont="1" applyFill="1" applyBorder="1" applyAlignment="1">
      <alignment horizontal="center" vertical="center" wrapText="1"/>
    </xf>
    <xf numFmtId="167" fontId="38" fillId="3" borderId="1" xfId="0" applyNumberFormat="1" applyFont="1" applyFill="1" applyBorder="1" applyAlignment="1">
      <alignment horizontal="center" vertical="center" wrapText="1"/>
    </xf>
    <xf numFmtId="167" fontId="38" fillId="3" borderId="12" xfId="0" applyNumberFormat="1" applyFont="1" applyFill="1" applyBorder="1" applyAlignment="1">
      <alignment horizontal="center" vertical="center" wrapText="1"/>
    </xf>
    <xf numFmtId="167" fontId="38" fillId="3" borderId="1" xfId="0" applyNumberFormat="1" applyFont="1" applyFill="1" applyBorder="1" applyAlignment="1">
      <alignment horizontal="left" vertical="center" wrapText="1"/>
    </xf>
    <xf numFmtId="167" fontId="38" fillId="3" borderId="29" xfId="0" applyNumberFormat="1" applyFont="1" applyFill="1" applyBorder="1" applyAlignment="1">
      <alignment horizontal="left" vertical="center" wrapText="1"/>
    </xf>
    <xf numFmtId="167" fontId="38" fillId="3" borderId="12" xfId="0" applyNumberFormat="1" applyFont="1" applyFill="1" applyBorder="1" applyAlignment="1">
      <alignment horizontal="left" vertical="center" wrapText="1"/>
    </xf>
    <xf numFmtId="167" fontId="38" fillId="3" borderId="30" xfId="0" applyNumberFormat="1" applyFont="1" applyFill="1" applyBorder="1" applyAlignment="1">
      <alignment horizontal="left" vertical="center" wrapText="1"/>
    </xf>
    <xf numFmtId="170" fontId="38" fillId="3" borderId="25" xfId="2" applyNumberFormat="1" applyFont="1" applyFill="1" applyBorder="1" applyAlignment="1" applyProtection="1">
      <alignment horizontal="center" vertical="center" wrapText="1"/>
    </xf>
    <xf numFmtId="170" fontId="38" fillId="3" borderId="41" xfId="2" applyNumberFormat="1" applyFont="1" applyFill="1" applyBorder="1" applyAlignment="1" applyProtection="1">
      <alignment horizontal="center" vertical="center" wrapText="1"/>
    </xf>
    <xf numFmtId="170" fontId="38" fillId="3" borderId="42" xfId="2" applyNumberFormat="1" applyFont="1" applyFill="1" applyBorder="1" applyAlignment="1" applyProtection="1">
      <alignment horizontal="center" vertical="center" wrapText="1"/>
    </xf>
    <xf numFmtId="167" fontId="46" fillId="3" borderId="37" xfId="0" applyNumberFormat="1" applyFont="1" applyFill="1" applyBorder="1" applyAlignment="1">
      <alignment horizontal="center" vertical="center" wrapText="1"/>
    </xf>
    <xf numFmtId="167" fontId="46" fillId="3" borderId="31" xfId="0" applyNumberFormat="1" applyFont="1" applyFill="1" applyBorder="1" applyAlignment="1">
      <alignment horizontal="center" vertical="center" wrapText="1"/>
    </xf>
    <xf numFmtId="167" fontId="46" fillId="3" borderId="10" xfId="0" applyNumberFormat="1" applyFont="1" applyFill="1" applyBorder="1" applyAlignment="1">
      <alignment horizontal="center" vertical="center" wrapText="1"/>
    </xf>
    <xf numFmtId="167" fontId="46" fillId="3" borderId="5" xfId="0" applyNumberFormat="1" applyFont="1" applyFill="1" applyBorder="1" applyAlignment="1">
      <alignment horizontal="center" vertical="center" wrapText="1"/>
    </xf>
    <xf numFmtId="0" fontId="38" fillId="3" borderId="5"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167" fontId="38" fillId="3" borderId="5" xfId="0" applyNumberFormat="1" applyFont="1" applyFill="1" applyBorder="1" applyAlignment="1">
      <alignment horizontal="center" vertical="center" wrapText="1"/>
    </xf>
    <xf numFmtId="49" fontId="38" fillId="3" borderId="1" xfId="0" applyNumberFormat="1" applyFont="1" applyFill="1" applyBorder="1" applyAlignment="1">
      <alignment horizontal="center" vertical="center" wrapText="1"/>
    </xf>
    <xf numFmtId="0" fontId="38" fillId="3" borderId="1" xfId="0" applyFont="1" applyFill="1" applyBorder="1" applyAlignment="1" applyProtection="1">
      <alignment horizontal="left" vertical="center" wrapText="1"/>
    </xf>
    <xf numFmtId="167" fontId="38" fillId="3" borderId="10" xfId="0" applyNumberFormat="1" applyFont="1" applyFill="1" applyBorder="1" applyAlignment="1">
      <alignment horizontal="center" vertical="center" wrapText="1"/>
    </xf>
    <xf numFmtId="167" fontId="38" fillId="3" borderId="24" xfId="0" applyNumberFormat="1" applyFont="1" applyFill="1" applyBorder="1" applyAlignment="1">
      <alignment horizontal="left" vertical="center" wrapText="1"/>
    </xf>
    <xf numFmtId="167" fontId="38" fillId="3" borderId="13" xfId="0" applyNumberFormat="1" applyFont="1" applyFill="1" applyBorder="1" applyAlignment="1">
      <alignment horizontal="left" vertical="center" wrapText="1"/>
    </xf>
    <xf numFmtId="167" fontId="38" fillId="3" borderId="40" xfId="0" applyNumberFormat="1" applyFont="1" applyFill="1" applyBorder="1" applyAlignment="1">
      <alignment horizontal="left" vertical="center" wrapText="1"/>
    </xf>
    <xf numFmtId="167" fontId="38" fillId="3" borderId="9" xfId="0" applyNumberFormat="1" applyFont="1" applyFill="1" applyBorder="1" applyAlignment="1">
      <alignment horizontal="left" vertical="center" wrapText="1"/>
    </xf>
    <xf numFmtId="167" fontId="38" fillId="3" borderId="0" xfId="0" applyNumberFormat="1" applyFont="1" applyFill="1" applyBorder="1" applyAlignment="1">
      <alignment horizontal="left" vertical="center" wrapText="1"/>
    </xf>
    <xf numFmtId="167" fontId="38" fillId="3" borderId="35" xfId="0" applyNumberFormat="1" applyFont="1" applyFill="1" applyBorder="1" applyAlignment="1">
      <alignment horizontal="left" vertical="center" wrapText="1"/>
    </xf>
    <xf numFmtId="167" fontId="38" fillId="3" borderId="19" xfId="0" applyNumberFormat="1" applyFont="1" applyFill="1" applyBorder="1" applyAlignment="1">
      <alignment horizontal="left" vertical="center" wrapText="1"/>
    </xf>
    <xf numFmtId="167" fontId="38" fillId="3" borderId="6" xfId="0" applyNumberFormat="1" applyFont="1" applyFill="1" applyBorder="1" applyAlignment="1">
      <alignment horizontal="left" vertical="center" wrapText="1"/>
    </xf>
    <xf numFmtId="167" fontId="38" fillId="3" borderId="43" xfId="0" applyNumberFormat="1" applyFont="1" applyFill="1" applyBorder="1" applyAlignment="1">
      <alignment horizontal="left" vertical="center" wrapText="1"/>
    </xf>
    <xf numFmtId="167" fontId="38" fillId="3" borderId="38" xfId="0" applyNumberFormat="1" applyFont="1" applyFill="1" applyBorder="1" applyAlignment="1">
      <alignment horizontal="center" vertical="center" wrapText="1"/>
    </xf>
    <xf numFmtId="167" fontId="38" fillId="3" borderId="16" xfId="0" applyNumberFormat="1" applyFont="1" applyFill="1" applyBorder="1" applyAlignment="1">
      <alignment horizontal="center" vertical="center" wrapText="1"/>
    </xf>
    <xf numFmtId="49" fontId="38" fillId="3" borderId="26" xfId="0" applyNumberFormat="1" applyFont="1" applyFill="1" applyBorder="1" applyAlignment="1">
      <alignment horizontal="center" vertical="center" wrapText="1"/>
    </xf>
    <xf numFmtId="49" fontId="38" fillId="3" borderId="28" xfId="0" applyNumberFormat="1" applyFont="1" applyFill="1" applyBorder="1" applyAlignment="1">
      <alignment horizontal="center" vertical="center" wrapText="1"/>
    </xf>
    <xf numFmtId="0" fontId="38" fillId="3" borderId="56" xfId="0" applyFont="1" applyFill="1" applyBorder="1" applyAlignment="1" applyProtection="1">
      <alignment horizontal="left" vertical="center" wrapText="1"/>
    </xf>
    <xf numFmtId="0" fontId="38" fillId="3" borderId="13" xfId="0" applyFont="1" applyFill="1" applyBorder="1" applyAlignment="1" applyProtection="1">
      <alignment horizontal="left" vertical="center" wrapText="1"/>
    </xf>
    <xf numFmtId="0" fontId="38" fillId="3" borderId="55" xfId="0" applyFont="1" applyFill="1" applyBorder="1" applyAlignment="1" applyProtection="1">
      <alignment horizontal="left" vertical="center" wrapText="1"/>
    </xf>
    <xf numFmtId="0" fontId="38" fillId="3" borderId="57" xfId="0" applyFont="1" applyFill="1" applyBorder="1" applyAlignment="1" applyProtection="1">
      <alignment horizontal="left" vertical="center" wrapText="1"/>
    </xf>
    <xf numFmtId="0" fontId="38" fillId="3" borderId="0" xfId="0" applyFont="1" applyFill="1" applyBorder="1" applyAlignment="1" applyProtection="1">
      <alignment horizontal="left" vertical="center" wrapText="1"/>
    </xf>
    <xf numFmtId="0" fontId="38" fillId="3" borderId="54" xfId="0" applyFont="1" applyFill="1" applyBorder="1" applyAlignment="1" applyProtection="1">
      <alignment horizontal="left" vertical="center" wrapText="1"/>
    </xf>
    <xf numFmtId="0" fontId="38" fillId="3" borderId="58" xfId="0" applyFont="1" applyFill="1" applyBorder="1" applyAlignment="1" applyProtection="1">
      <alignment horizontal="left" vertical="center" wrapText="1"/>
    </xf>
    <xf numFmtId="0" fontId="38" fillId="3" borderId="59" xfId="0" applyFont="1" applyFill="1" applyBorder="1" applyAlignment="1" applyProtection="1">
      <alignment horizontal="left" vertical="center" wrapText="1"/>
    </xf>
    <xf numFmtId="0" fontId="38" fillId="3" borderId="60" xfId="0" applyFont="1" applyFill="1" applyBorder="1" applyAlignment="1" applyProtection="1">
      <alignment horizontal="left" vertical="center" wrapText="1"/>
    </xf>
    <xf numFmtId="0" fontId="42" fillId="0" borderId="7" xfId="0" applyFont="1" applyFill="1" applyBorder="1" applyAlignment="1" applyProtection="1">
      <alignment horizontal="center" vertical="center"/>
    </xf>
    <xf numFmtId="166" fontId="38" fillId="3" borderId="4" xfId="0" applyNumberFormat="1" applyFont="1" applyFill="1" applyBorder="1" applyAlignment="1" applyProtection="1">
      <alignment horizontal="center" vertical="top" wrapText="1"/>
    </xf>
    <xf numFmtId="166" fontId="38" fillId="3" borderId="8" xfId="0" applyNumberFormat="1" applyFont="1" applyFill="1" applyBorder="1" applyAlignment="1" applyProtection="1">
      <alignment horizontal="left" vertical="center"/>
    </xf>
    <xf numFmtId="0" fontId="38" fillId="3" borderId="26" xfId="0" applyFont="1" applyFill="1" applyBorder="1" applyAlignment="1" applyProtection="1">
      <alignment horizontal="left" vertical="center" wrapText="1"/>
    </xf>
    <xf numFmtId="0" fontId="38" fillId="3" borderId="11" xfId="0" applyFont="1" applyFill="1" applyBorder="1" applyAlignment="1" applyProtection="1">
      <alignment horizontal="left" vertical="center" wrapText="1"/>
    </xf>
    <xf numFmtId="0" fontId="38" fillId="3" borderId="28" xfId="0" applyFont="1" applyFill="1" applyBorder="1" applyAlignment="1" applyProtection="1">
      <alignment horizontal="left" vertical="center" wrapText="1"/>
    </xf>
    <xf numFmtId="0" fontId="38" fillId="3" borderId="21" xfId="0" applyFont="1" applyFill="1" applyBorder="1" applyAlignment="1" applyProtection="1">
      <alignment horizontal="left" vertical="center" wrapText="1"/>
    </xf>
    <xf numFmtId="0" fontId="38" fillId="3" borderId="12" xfId="0" applyFont="1" applyFill="1" applyBorder="1" applyAlignment="1" applyProtection="1">
      <alignment horizontal="left" vertical="center" wrapText="1"/>
    </xf>
    <xf numFmtId="0" fontId="38" fillId="3" borderId="1" xfId="0" applyFont="1" applyFill="1" applyBorder="1" applyAlignment="1" applyProtection="1">
      <alignment horizontal="center" vertical="center" wrapText="1"/>
    </xf>
    <xf numFmtId="0" fontId="38" fillId="3" borderId="10" xfId="0" applyFont="1" applyFill="1" applyBorder="1" applyAlignment="1" applyProtection="1">
      <alignment horizontal="center" vertical="center" wrapText="1"/>
    </xf>
    <xf numFmtId="0" fontId="38" fillId="3" borderId="10" xfId="0" applyFont="1" applyFill="1" applyBorder="1" applyAlignment="1" applyProtection="1">
      <alignment horizontal="center" vertical="center"/>
    </xf>
    <xf numFmtId="166" fontId="38" fillId="3" borderId="16" xfId="0" applyNumberFormat="1" applyFont="1" applyFill="1" applyBorder="1" applyAlignment="1" applyProtection="1">
      <alignment horizontal="center" vertical="center" wrapText="1"/>
    </xf>
    <xf numFmtId="166" fontId="55" fillId="3" borderId="10" xfId="0" applyNumberFormat="1" applyFont="1" applyFill="1" applyBorder="1" applyAlignment="1" applyProtection="1">
      <alignment horizontal="left" vertical="center"/>
    </xf>
    <xf numFmtId="166" fontId="55" fillId="3" borderId="26" xfId="0" applyNumberFormat="1" applyFont="1" applyFill="1" applyBorder="1" applyAlignment="1" applyProtection="1">
      <alignment horizontal="left" vertical="center" wrapText="1"/>
    </xf>
    <xf numFmtId="166" fontId="55" fillId="3" borderId="11" xfId="0" applyNumberFormat="1" applyFont="1" applyFill="1" applyBorder="1" applyAlignment="1" applyProtection="1">
      <alignment horizontal="left" vertical="center" wrapText="1"/>
    </xf>
    <xf numFmtId="166" fontId="55" fillId="3" borderId="32" xfId="0" applyNumberFormat="1" applyFont="1" applyFill="1" applyBorder="1" applyAlignment="1" applyProtection="1">
      <alignment horizontal="left" vertical="center" wrapText="1"/>
    </xf>
    <xf numFmtId="166" fontId="55" fillId="3" borderId="28" xfId="0" applyNumberFormat="1" applyFont="1" applyFill="1" applyBorder="1" applyAlignment="1" applyProtection="1">
      <alignment horizontal="left" vertical="center" wrapText="1"/>
    </xf>
    <xf numFmtId="166" fontId="55" fillId="3" borderId="1" xfId="0" applyNumberFormat="1" applyFont="1" applyFill="1" applyBorder="1" applyAlignment="1" applyProtection="1">
      <alignment horizontal="left" vertical="center" wrapText="1"/>
    </xf>
    <xf numFmtId="166" fontId="55" fillId="3" borderId="21" xfId="0" applyNumberFormat="1" applyFont="1" applyFill="1" applyBorder="1" applyAlignment="1" applyProtection="1">
      <alignment horizontal="left" vertical="center" wrapText="1"/>
    </xf>
    <xf numFmtId="166" fontId="55" fillId="3" borderId="12" xfId="0" applyNumberFormat="1" applyFont="1" applyFill="1" applyBorder="1" applyAlignment="1" applyProtection="1">
      <alignment horizontal="left" vertical="center" wrapText="1"/>
    </xf>
    <xf numFmtId="166" fontId="38" fillId="0" borderId="52" xfId="0" applyNumberFormat="1" applyFont="1" applyFill="1" applyBorder="1" applyAlignment="1" applyProtection="1">
      <alignment horizontal="left" vertical="center" wrapText="1"/>
    </xf>
    <xf numFmtId="166" fontId="38" fillId="0" borderId="14" xfId="0" applyNumberFormat="1" applyFont="1" applyFill="1" applyBorder="1" applyAlignment="1" applyProtection="1">
      <alignment horizontal="left" vertical="center" wrapText="1"/>
    </xf>
    <xf numFmtId="166" fontId="38" fillId="0" borderId="53" xfId="0" applyNumberFormat="1" applyFont="1" applyFill="1" applyBorder="1" applyAlignment="1" applyProtection="1">
      <alignment horizontal="left" vertical="center" wrapText="1"/>
    </xf>
    <xf numFmtId="166" fontId="38" fillId="0" borderId="9" xfId="0" applyNumberFormat="1" applyFont="1" applyFill="1" applyBorder="1" applyAlignment="1" applyProtection="1">
      <alignment horizontal="left" vertical="center" wrapText="1"/>
    </xf>
    <xf numFmtId="166" fontId="38" fillId="0" borderId="0" xfId="0" applyNumberFormat="1" applyFont="1" applyFill="1" applyBorder="1" applyAlignment="1" applyProtection="1">
      <alignment horizontal="left" vertical="center" wrapText="1"/>
    </xf>
    <xf numFmtId="166" fontId="38" fillId="0" borderId="54" xfId="0" applyNumberFormat="1" applyFont="1" applyFill="1" applyBorder="1" applyAlignment="1" applyProtection="1">
      <alignment horizontal="left" vertical="center" wrapText="1"/>
    </xf>
    <xf numFmtId="166" fontId="38" fillId="0" borderId="19" xfId="0" applyNumberFormat="1" applyFont="1" applyFill="1" applyBorder="1" applyAlignment="1" applyProtection="1">
      <alignment horizontal="left" vertical="center" wrapText="1"/>
    </xf>
    <xf numFmtId="166" fontId="38" fillId="0" borderId="6" xfId="0" applyNumberFormat="1" applyFont="1" applyFill="1" applyBorder="1" applyAlignment="1" applyProtection="1">
      <alignment horizontal="left" vertical="center" wrapText="1"/>
    </xf>
    <xf numFmtId="166" fontId="38" fillId="0" borderId="3" xfId="0" applyNumberFormat="1" applyFont="1" applyFill="1" applyBorder="1" applyAlignment="1" applyProtection="1">
      <alignment horizontal="left" vertical="center" wrapText="1"/>
    </xf>
    <xf numFmtId="166" fontId="55" fillId="0" borderId="56" xfId="0" applyNumberFormat="1" applyFont="1" applyFill="1" applyBorder="1" applyAlignment="1" applyProtection="1">
      <alignment horizontal="left" vertical="center" wrapText="1"/>
    </xf>
    <xf numFmtId="166" fontId="55" fillId="0" borderId="13" xfId="0" applyNumberFormat="1" applyFont="1" applyFill="1" applyBorder="1" applyAlignment="1" applyProtection="1">
      <alignment horizontal="left" vertical="center" wrapText="1"/>
    </xf>
    <xf numFmtId="166" fontId="55" fillId="0" borderId="55" xfId="0" applyNumberFormat="1" applyFont="1" applyFill="1" applyBorder="1" applyAlignment="1" applyProtection="1">
      <alignment horizontal="left" vertical="center" wrapText="1"/>
    </xf>
    <xf numFmtId="166" fontId="55" fillId="0" borderId="57" xfId="0" applyNumberFormat="1" applyFont="1" applyFill="1" applyBorder="1" applyAlignment="1" applyProtection="1">
      <alignment horizontal="left" vertical="center" wrapText="1"/>
    </xf>
    <xf numFmtId="166" fontId="55" fillId="0" borderId="58" xfId="0" applyNumberFormat="1" applyFont="1" applyFill="1" applyBorder="1" applyAlignment="1" applyProtection="1">
      <alignment horizontal="left" vertical="center" wrapText="1"/>
    </xf>
    <xf numFmtId="166" fontId="55" fillId="0" borderId="59" xfId="0" applyNumberFormat="1" applyFont="1" applyFill="1" applyBorder="1" applyAlignment="1" applyProtection="1">
      <alignment horizontal="left" vertical="center" wrapText="1"/>
    </xf>
    <xf numFmtId="166" fontId="55" fillId="0" borderId="60" xfId="0" applyNumberFormat="1" applyFont="1" applyFill="1" applyBorder="1" applyAlignment="1" applyProtection="1">
      <alignment horizontal="left" vertical="center" wrapText="1"/>
    </xf>
    <xf numFmtId="166" fontId="55" fillId="0" borderId="24" xfId="0" applyNumberFormat="1" applyFont="1" applyFill="1" applyBorder="1" applyAlignment="1" applyProtection="1">
      <alignment horizontal="left" vertical="center" wrapText="1"/>
    </xf>
    <xf numFmtId="0" fontId="36" fillId="0" borderId="0" xfId="0" applyFont="1" applyFill="1" applyBorder="1" applyAlignment="1" applyProtection="1">
      <alignment horizontal="left" wrapText="1"/>
    </xf>
    <xf numFmtId="0" fontId="43" fillId="0" borderId="0" xfId="0" applyFont="1" applyFill="1" applyBorder="1" applyAlignment="1" applyProtection="1">
      <alignment horizontal="left" vertical="top" wrapText="1"/>
    </xf>
    <xf numFmtId="9" fontId="39" fillId="3" borderId="10" xfId="2" applyNumberFormat="1" applyFont="1" applyFill="1" applyBorder="1" applyAlignment="1" applyProtection="1">
      <alignment horizontal="center" vertical="center" wrapText="1"/>
    </xf>
    <xf numFmtId="9" fontId="39" fillId="3" borderId="5" xfId="2" applyNumberFormat="1" applyFont="1" applyFill="1" applyBorder="1" applyAlignment="1" applyProtection="1">
      <alignment horizontal="center" vertical="center" wrapText="1"/>
    </xf>
    <xf numFmtId="166" fontId="38" fillId="3" borderId="10" xfId="0" applyNumberFormat="1" applyFont="1" applyFill="1" applyBorder="1" applyAlignment="1" applyProtection="1">
      <alignment horizontal="left" vertical="center" wrapText="1"/>
    </xf>
    <xf numFmtId="0" fontId="27" fillId="0" borderId="1" xfId="0" applyFont="1" applyFill="1" applyBorder="1" applyAlignment="1">
      <alignment horizontal="center" vertical="center" wrapText="1"/>
    </xf>
    <xf numFmtId="0" fontId="57" fillId="0" borderId="0" xfId="0" applyFont="1" applyFill="1" applyBorder="1" applyAlignment="1">
      <alignment horizontal="left" wrapText="1"/>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3" fontId="26" fillId="0" borderId="1" xfId="0" applyNumberFormat="1" applyFont="1" applyFill="1" applyBorder="1" applyAlignment="1" applyProtection="1">
      <alignment horizontal="center" vertical="center" wrapText="1"/>
      <protection locked="0"/>
    </xf>
    <xf numFmtId="0" fontId="58" fillId="0" borderId="0" xfId="0" applyFont="1" applyFill="1" applyAlignment="1">
      <alignment horizontal="left" wrapText="1"/>
    </xf>
    <xf numFmtId="0" fontId="18" fillId="0" borderId="0" xfId="0" applyFont="1" applyFill="1" applyAlignment="1">
      <alignment horizontal="center" vertical="center" wrapText="1"/>
    </xf>
    <xf numFmtId="0" fontId="27" fillId="0" borderId="0" xfId="0" applyFont="1" applyFill="1" applyAlignment="1">
      <alignment horizontal="center" vertical="center" wrapText="1"/>
    </xf>
    <xf numFmtId="3" fontId="27" fillId="0" borderId="1" xfId="0" applyNumberFormat="1"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0" fontId="57" fillId="0" borderId="0" xfId="0" applyFont="1" applyFill="1" applyAlignment="1">
      <alignment horizontal="left"/>
    </xf>
    <xf numFmtId="0" fontId="58" fillId="0" borderId="0" xfId="0" applyFont="1" applyFill="1" applyBorder="1" applyAlignment="1" applyProtection="1">
      <alignment horizontal="left" wrapText="1"/>
    </xf>
    <xf numFmtId="0" fontId="6" fillId="3" borderId="0" xfId="0" applyFont="1" applyFill="1" applyAlignment="1">
      <alignment horizontal="right" vertical="center"/>
    </xf>
    <xf numFmtId="0" fontId="32" fillId="3" borderId="0" xfId="0" applyFont="1" applyFill="1" applyAlignment="1">
      <alignment horizontal="center" vertical="center" wrapText="1"/>
    </xf>
    <xf numFmtId="3" fontId="23" fillId="0" borderId="1" xfId="0" applyNumberFormat="1" applyFont="1" applyFill="1" applyBorder="1" applyAlignment="1">
      <alignment horizontal="center" vertical="center" wrapText="1"/>
    </xf>
    <xf numFmtId="0" fontId="19" fillId="0" borderId="0" xfId="0" applyFont="1" applyFill="1" applyBorder="1" applyAlignment="1" applyProtection="1">
      <alignment horizontal="left" wrapText="1"/>
    </xf>
    <xf numFmtId="0" fontId="24"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2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3" xfId="0" applyFont="1" applyFill="1" applyBorder="1" applyAlignment="1">
      <alignment horizontal="left" vertical="top" wrapText="1"/>
    </xf>
    <xf numFmtId="0" fontId="24" fillId="0" borderId="0" xfId="0" applyFont="1" applyBorder="1" applyAlignment="1">
      <alignment horizontal="center" vertical="center" wrapText="1"/>
    </xf>
    <xf numFmtId="0" fontId="21" fillId="0" borderId="6" xfId="0" applyFont="1" applyBorder="1" applyAlignment="1">
      <alignment horizontal="center" vertical="top" wrapText="1"/>
    </xf>
    <xf numFmtId="0" fontId="24" fillId="0" borderId="10" xfId="0" applyNumberFormat="1" applyFont="1" applyBorder="1" applyAlignment="1">
      <alignment horizontal="left" vertical="top" wrapText="1"/>
    </xf>
    <xf numFmtId="0" fontId="24" fillId="0" borderId="5" xfId="0" applyNumberFormat="1" applyFont="1" applyBorder="1" applyAlignment="1">
      <alignment horizontal="left" vertical="top" wrapText="1"/>
    </xf>
    <xf numFmtId="0" fontId="19" fillId="0" borderId="10" xfId="0" applyFont="1" applyFill="1" applyBorder="1" applyAlignment="1">
      <alignment horizontal="center" vertical="top" wrapText="1"/>
    </xf>
    <xf numFmtId="0" fontId="19" fillId="0" borderId="8" xfId="0" applyFont="1" applyFill="1" applyBorder="1" applyAlignment="1">
      <alignment horizontal="center" vertical="top" wrapText="1"/>
    </xf>
    <xf numFmtId="49" fontId="23" fillId="0" borderId="1" xfId="0" applyNumberFormat="1" applyFont="1" applyFill="1" applyBorder="1" applyAlignment="1">
      <alignment vertical="top" wrapText="1"/>
    </xf>
  </cellXfs>
  <cellStyles count="4">
    <cellStyle name="Денежный" xfId="3" builtinId="4"/>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workbookViewId="0">
      <selection activeCell="AM10" sqref="AM10"/>
    </sheetView>
  </sheetViews>
  <sheetFormatPr defaultColWidth="9.140625" defaultRowHeight="15" x14ac:dyDescent="0.25"/>
  <cols>
    <col min="1" max="1" width="4" style="1" customWidth="1"/>
    <col min="2" max="2" width="24.7109375" style="1" customWidth="1"/>
    <col min="3" max="3" width="18.140625" style="1" customWidth="1"/>
    <col min="4" max="4" width="13.7109375" style="1" customWidth="1"/>
    <col min="5" max="5" width="11.85546875" style="1" customWidth="1"/>
    <col min="6" max="6" width="6.7109375" style="1" customWidth="1"/>
    <col min="7" max="8" width="9.140625" style="1" customWidth="1"/>
    <col min="9" max="16384" width="9.140625" style="1"/>
  </cols>
  <sheetData>
    <row r="1" spans="1:48" ht="30.75" customHeight="1" x14ac:dyDescent="0.25">
      <c r="A1" s="604" t="s">
        <v>39</v>
      </c>
      <c r="B1" s="605"/>
      <c r="C1" s="606" t="s">
        <v>40</v>
      </c>
      <c r="D1" s="607" t="s">
        <v>45</v>
      </c>
      <c r="E1" s="608"/>
      <c r="F1" s="609"/>
      <c r="G1" s="607" t="s">
        <v>17</v>
      </c>
      <c r="H1" s="608"/>
      <c r="I1" s="609"/>
      <c r="J1" s="607" t="s">
        <v>18</v>
      </c>
      <c r="K1" s="608"/>
      <c r="L1" s="609"/>
      <c r="M1" s="607" t="s">
        <v>22</v>
      </c>
      <c r="N1" s="608"/>
      <c r="O1" s="609"/>
      <c r="P1" s="610" t="s">
        <v>23</v>
      </c>
      <c r="Q1" s="611"/>
      <c r="R1" s="607" t="s">
        <v>24</v>
      </c>
      <c r="S1" s="608"/>
      <c r="T1" s="609"/>
      <c r="U1" s="607" t="s">
        <v>25</v>
      </c>
      <c r="V1" s="608"/>
      <c r="W1" s="609"/>
      <c r="X1" s="610" t="s">
        <v>26</v>
      </c>
      <c r="Y1" s="612"/>
      <c r="Z1" s="611"/>
      <c r="AA1" s="610" t="s">
        <v>27</v>
      </c>
      <c r="AB1" s="611"/>
      <c r="AC1" s="607" t="s">
        <v>28</v>
      </c>
      <c r="AD1" s="608"/>
      <c r="AE1" s="609"/>
      <c r="AF1" s="607" t="s">
        <v>29</v>
      </c>
      <c r="AG1" s="608"/>
      <c r="AH1" s="609"/>
      <c r="AI1" s="607" t="s">
        <v>30</v>
      </c>
      <c r="AJ1" s="608"/>
      <c r="AK1" s="609"/>
      <c r="AL1" s="610" t="s">
        <v>31</v>
      </c>
      <c r="AM1" s="611"/>
      <c r="AN1" s="607" t="s">
        <v>32</v>
      </c>
      <c r="AO1" s="608"/>
      <c r="AP1" s="609"/>
      <c r="AQ1" s="607" t="s">
        <v>33</v>
      </c>
      <c r="AR1" s="608"/>
      <c r="AS1" s="609"/>
      <c r="AT1" s="607" t="s">
        <v>34</v>
      </c>
      <c r="AU1" s="608"/>
      <c r="AV1" s="609"/>
    </row>
    <row r="2" spans="1:48" ht="39" customHeight="1" x14ac:dyDescent="0.25">
      <c r="A2" s="605"/>
      <c r="B2" s="605"/>
      <c r="C2" s="606"/>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x14ac:dyDescent="0.25">
      <c r="A3" s="606" t="s">
        <v>83</v>
      </c>
      <c r="B3" s="606"/>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x14ac:dyDescent="0.25">
      <c r="A4" s="606"/>
      <c r="B4" s="606"/>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x14ac:dyDescent="0.25">
      <c r="A5" s="606"/>
      <c r="B5" s="606"/>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5.5" x14ac:dyDescent="0.25">
      <c r="A6" s="606"/>
      <c r="B6" s="606"/>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x14ac:dyDescent="0.25">
      <c r="A7" s="606"/>
      <c r="B7" s="606"/>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5.5" x14ac:dyDescent="0.25">
      <c r="A8" s="606"/>
      <c r="B8" s="606"/>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5.5" x14ac:dyDescent="0.25">
      <c r="A9" s="606"/>
      <c r="B9" s="606"/>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E3"/>
    </sheetView>
  </sheetViews>
  <sheetFormatPr defaultRowHeight="15" x14ac:dyDescent="0.25"/>
  <cols>
    <col min="1" max="1" width="48.85546875" customWidth="1"/>
    <col min="2" max="2" width="11.7109375" customWidth="1"/>
    <col min="3" max="3" width="13.7109375" customWidth="1"/>
    <col min="4" max="4" width="16.28515625" customWidth="1"/>
    <col min="5" max="5" width="26.85546875" customWidth="1"/>
  </cols>
  <sheetData>
    <row r="1" spans="1:5" x14ac:dyDescent="0.25">
      <c r="A1" s="613" t="s">
        <v>58</v>
      </c>
      <c r="B1" s="613"/>
      <c r="C1" s="613"/>
      <c r="D1" s="613"/>
      <c r="E1" s="613"/>
    </row>
    <row r="2" spans="1:5" x14ac:dyDescent="0.25">
      <c r="A2" s="12"/>
      <c r="B2" s="12"/>
      <c r="C2" s="12"/>
      <c r="D2" s="12"/>
      <c r="E2" s="12"/>
    </row>
    <row r="3" spans="1:5" x14ac:dyDescent="0.25">
      <c r="A3" s="614" t="s">
        <v>130</v>
      </c>
      <c r="B3" s="614"/>
      <c r="C3" s="614"/>
      <c r="D3" s="614"/>
      <c r="E3" s="614"/>
    </row>
    <row r="4" spans="1:5" ht="45" customHeight="1" x14ac:dyDescent="0.25">
      <c r="A4" s="13" t="s">
        <v>52</v>
      </c>
      <c r="B4" s="13" t="s">
        <v>59</v>
      </c>
      <c r="C4" s="13" t="s">
        <v>53</v>
      </c>
      <c r="D4" s="13" t="s">
        <v>54</v>
      </c>
      <c r="E4" s="13" t="s">
        <v>55</v>
      </c>
    </row>
    <row r="5" spans="1:5" ht="57.75" customHeight="1" x14ac:dyDescent="0.25">
      <c r="A5" s="14" t="s">
        <v>60</v>
      </c>
      <c r="B5" s="15">
        <v>0.1</v>
      </c>
      <c r="C5" s="16">
        <f>SUM(D6:D7)</f>
        <v>0</v>
      </c>
      <c r="D5" s="15">
        <f t="shared" ref="D5:D23" si="0">B5*C5</f>
        <v>0</v>
      </c>
      <c r="E5" s="14"/>
    </row>
    <row r="6" spans="1:5" ht="72.75" customHeight="1" x14ac:dyDescent="0.25">
      <c r="A6" s="17" t="s">
        <v>61</v>
      </c>
      <c r="B6" s="18">
        <v>0.5</v>
      </c>
      <c r="C6" s="19"/>
      <c r="D6" s="18">
        <f t="shared" si="0"/>
        <v>0</v>
      </c>
      <c r="E6" s="17"/>
    </row>
    <row r="7" spans="1:5" ht="21" customHeight="1" x14ac:dyDescent="0.25">
      <c r="A7" s="17" t="s">
        <v>62</v>
      </c>
      <c r="B7" s="18">
        <v>0.5</v>
      </c>
      <c r="C7" s="19"/>
      <c r="D7" s="18">
        <f t="shared" si="0"/>
        <v>0</v>
      </c>
      <c r="E7" s="17"/>
    </row>
    <row r="8" spans="1:5" ht="32.25" customHeight="1" x14ac:dyDescent="0.25">
      <c r="A8" s="14" t="s">
        <v>63</v>
      </c>
      <c r="B8" s="15">
        <v>0.1</v>
      </c>
      <c r="C8" s="16">
        <f>SUM(D9:D10)</f>
        <v>0</v>
      </c>
      <c r="D8" s="15">
        <f t="shared" si="0"/>
        <v>0</v>
      </c>
      <c r="E8" s="14"/>
    </row>
    <row r="9" spans="1:5" ht="27" x14ac:dyDescent="0.25">
      <c r="A9" s="17" t="s">
        <v>64</v>
      </c>
      <c r="B9" s="18">
        <v>0.5</v>
      </c>
      <c r="C9" s="19"/>
      <c r="D9" s="18">
        <f t="shared" si="0"/>
        <v>0</v>
      </c>
      <c r="E9" s="17"/>
    </row>
    <row r="10" spans="1:5" ht="27" x14ac:dyDescent="0.25">
      <c r="A10" s="17" t="s">
        <v>65</v>
      </c>
      <c r="B10" s="18">
        <v>0.5</v>
      </c>
      <c r="C10" s="19"/>
      <c r="D10" s="18">
        <f t="shared" si="0"/>
        <v>0</v>
      </c>
      <c r="E10" s="17"/>
    </row>
    <row r="11" spans="1:5" ht="45.75" customHeight="1" x14ac:dyDescent="0.25">
      <c r="A11" s="14" t="s">
        <v>66</v>
      </c>
      <c r="B11" s="15">
        <v>0.2</v>
      </c>
      <c r="C11" s="16">
        <f>SUM(D12:D13)</f>
        <v>0</v>
      </c>
      <c r="D11" s="15">
        <f t="shared" si="0"/>
        <v>0</v>
      </c>
      <c r="E11" s="14"/>
    </row>
    <row r="12" spans="1:5" ht="56.25" customHeight="1" x14ac:dyDescent="0.25">
      <c r="A12" s="17" t="s">
        <v>67</v>
      </c>
      <c r="B12" s="18">
        <v>0.7</v>
      </c>
      <c r="C12" s="20"/>
      <c r="D12" s="21">
        <f t="shared" si="0"/>
        <v>0</v>
      </c>
      <c r="E12" s="22"/>
    </row>
    <row r="13" spans="1:5" ht="30.75" customHeight="1" x14ac:dyDescent="0.25">
      <c r="A13" s="17" t="s">
        <v>68</v>
      </c>
      <c r="B13" s="18">
        <v>0.3</v>
      </c>
      <c r="C13" s="20"/>
      <c r="D13" s="21">
        <f t="shared" si="0"/>
        <v>0</v>
      </c>
      <c r="E13" s="23"/>
    </row>
    <row r="14" spans="1:5" ht="45" customHeight="1" x14ac:dyDescent="0.25">
      <c r="A14" s="14" t="s">
        <v>69</v>
      </c>
      <c r="B14" s="15">
        <v>0.4</v>
      </c>
      <c r="C14" s="16">
        <f>SUM(D15:D16)</f>
        <v>0</v>
      </c>
      <c r="D14" s="15">
        <f t="shared" si="0"/>
        <v>0</v>
      </c>
      <c r="E14" s="14"/>
    </row>
    <row r="15" spans="1:5" ht="27" x14ac:dyDescent="0.25">
      <c r="A15" s="24" t="s">
        <v>70</v>
      </c>
      <c r="B15" s="25">
        <v>0.5</v>
      </c>
      <c r="C15" s="26"/>
      <c r="D15" s="25">
        <f t="shared" si="0"/>
        <v>0</v>
      </c>
      <c r="E15" s="24"/>
    </row>
    <row r="16" spans="1:5" ht="27" x14ac:dyDescent="0.25">
      <c r="A16" s="17" t="s">
        <v>71</v>
      </c>
      <c r="B16" s="18">
        <v>0.5</v>
      </c>
      <c r="C16" s="19"/>
      <c r="D16" s="18">
        <f t="shared" si="0"/>
        <v>0</v>
      </c>
      <c r="E16" s="17"/>
    </row>
    <row r="17" spans="1:5" ht="17.25" customHeight="1" x14ac:dyDescent="0.25">
      <c r="A17" s="14" t="s">
        <v>72</v>
      </c>
      <c r="B17" s="15">
        <v>0.1</v>
      </c>
      <c r="C17" s="16">
        <f>SUM(D18)</f>
        <v>0</v>
      </c>
      <c r="D17" s="15">
        <f t="shared" si="0"/>
        <v>0</v>
      </c>
      <c r="E17" s="14"/>
    </row>
    <row r="18" spans="1:5" x14ac:dyDescent="0.25">
      <c r="A18" s="17" t="s">
        <v>73</v>
      </c>
      <c r="B18" s="18">
        <v>1</v>
      </c>
      <c r="C18" s="19"/>
      <c r="D18" s="18">
        <f t="shared" si="0"/>
        <v>0</v>
      </c>
      <c r="E18" s="17"/>
    </row>
    <row r="19" spans="1:5" ht="30.75" customHeight="1" x14ac:dyDescent="0.25">
      <c r="A19" s="14" t="s">
        <v>74</v>
      </c>
      <c r="B19" s="15">
        <v>0.05</v>
      </c>
      <c r="C19" s="16">
        <f>SUM(D20:D21)</f>
        <v>0</v>
      </c>
      <c r="D19" s="15">
        <f t="shared" si="0"/>
        <v>0</v>
      </c>
      <c r="E19" s="14"/>
    </row>
    <row r="20" spans="1:5" ht="21.75" customHeight="1" x14ac:dyDescent="0.25">
      <c r="A20" s="17" t="s">
        <v>75</v>
      </c>
      <c r="B20" s="18">
        <v>0.5</v>
      </c>
      <c r="C20" s="19"/>
      <c r="D20" s="18">
        <f t="shared" si="0"/>
        <v>0</v>
      </c>
      <c r="E20" s="17"/>
    </row>
    <row r="21" spans="1:5" ht="39.75" x14ac:dyDescent="0.25">
      <c r="A21" s="17" t="s">
        <v>76</v>
      </c>
      <c r="B21" s="18">
        <v>0.5</v>
      </c>
      <c r="C21" s="19"/>
      <c r="D21" s="18">
        <f t="shared" si="0"/>
        <v>0</v>
      </c>
      <c r="E21" s="17"/>
    </row>
    <row r="22" spans="1:5" ht="33.75" customHeight="1" x14ac:dyDescent="0.25">
      <c r="A22" s="14" t="s">
        <v>77</v>
      </c>
      <c r="B22" s="15">
        <v>0.05</v>
      </c>
      <c r="C22" s="16">
        <f>SUM(D23)</f>
        <v>0</v>
      </c>
      <c r="D22" s="15">
        <f t="shared" si="0"/>
        <v>0</v>
      </c>
      <c r="E22" s="14"/>
    </row>
    <row r="23" spans="1:5" ht="27" x14ac:dyDescent="0.25">
      <c r="A23" s="17" t="s">
        <v>78</v>
      </c>
      <c r="B23" s="18">
        <v>1</v>
      </c>
      <c r="C23" s="19"/>
      <c r="D23" s="18">
        <f t="shared" si="0"/>
        <v>0</v>
      </c>
      <c r="E23" s="17"/>
    </row>
    <row r="24" spans="1:5" x14ac:dyDescent="0.25">
      <c r="A24" s="27" t="s">
        <v>56</v>
      </c>
      <c r="B24" s="18">
        <f>SUM(B5,B8,B11,B14,B17,B19,B22)</f>
        <v>1</v>
      </c>
      <c r="C24" s="18">
        <f>SUM(C5,C8,C11,C14,C17,C19,C22)</f>
        <v>0</v>
      </c>
      <c r="D24" s="18">
        <f>SUM(D5,D8,D11,D14,D17,D19,D22)</f>
        <v>0</v>
      </c>
      <c r="E24" s="14" t="s">
        <v>57</v>
      </c>
    </row>
    <row r="25" spans="1:5" x14ac:dyDescent="0.25">
      <c r="A25" s="28"/>
      <c r="B25" s="28"/>
      <c r="C25" s="28"/>
      <c r="D25" s="28"/>
      <c r="E25" s="28"/>
    </row>
    <row r="26" spans="1:5" x14ac:dyDescent="0.25">
      <c r="A26" s="615" t="s">
        <v>79</v>
      </c>
      <c r="B26" s="615"/>
      <c r="C26" s="615"/>
      <c r="D26" s="615"/>
      <c r="E26" s="615"/>
    </row>
    <row r="27" spans="1:5" x14ac:dyDescent="0.25">
      <c r="A27" s="28"/>
      <c r="B27" s="28"/>
      <c r="C27" s="28"/>
      <c r="D27" s="28"/>
      <c r="E27" s="28"/>
    </row>
    <row r="28" spans="1:5" x14ac:dyDescent="0.25">
      <c r="A28" s="615" t="s">
        <v>80</v>
      </c>
      <c r="B28" s="615"/>
      <c r="C28" s="615"/>
      <c r="D28" s="615"/>
      <c r="E28" s="615"/>
    </row>
    <row r="29" spans="1:5" x14ac:dyDescent="0.25">
      <c r="A29" s="615"/>
      <c r="B29" s="615"/>
      <c r="C29" s="615"/>
      <c r="D29" s="615"/>
      <c r="E29" s="615"/>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40625" defaultRowHeight="12.75" x14ac:dyDescent="0.2"/>
  <cols>
    <col min="1" max="1" width="4.5703125" style="44" customWidth="1"/>
    <col min="2" max="2" width="42.5703125" style="44" customWidth="1"/>
    <col min="3" max="3" width="6.85546875" style="44" customWidth="1"/>
    <col min="4" max="15" width="9.5703125" style="44" customWidth="1"/>
    <col min="16" max="17" width="10.5703125" style="44" customWidth="1"/>
    <col min="18" max="29" width="0" style="45" hidden="1" customWidth="1"/>
    <col min="30" max="16384" width="9.140625" style="45"/>
  </cols>
  <sheetData>
    <row r="1" spans="1:256" x14ac:dyDescent="0.2">
      <c r="Q1" s="35" t="s">
        <v>51</v>
      </c>
    </row>
    <row r="2" spans="1:256" x14ac:dyDescent="0.2">
      <c r="A2" s="46" t="s">
        <v>82</v>
      </c>
      <c r="B2" s="47"/>
      <c r="C2" s="47"/>
      <c r="D2" s="47"/>
      <c r="E2" s="47"/>
      <c r="F2" s="47"/>
      <c r="G2" s="47"/>
      <c r="H2" s="47"/>
      <c r="I2" s="47"/>
      <c r="J2" s="47"/>
      <c r="K2" s="47"/>
      <c r="L2" s="47"/>
      <c r="M2" s="47"/>
      <c r="N2" s="47"/>
      <c r="O2" s="47"/>
      <c r="P2" s="47"/>
      <c r="Q2" s="47"/>
    </row>
    <row r="3" spans="1:256" s="49" customFormat="1" ht="53.25" customHeight="1" x14ac:dyDescent="0.25">
      <c r="A3" s="37" t="s">
        <v>0</v>
      </c>
      <c r="B3" s="629" t="s">
        <v>46</v>
      </c>
      <c r="C3" s="629"/>
      <c r="D3" s="37" t="s">
        <v>17</v>
      </c>
      <c r="E3" s="48" t="s">
        <v>18</v>
      </c>
      <c r="F3" s="37" t="s">
        <v>22</v>
      </c>
      <c r="G3" s="48" t="s">
        <v>24</v>
      </c>
      <c r="H3" s="37" t="s">
        <v>25</v>
      </c>
      <c r="I3" s="48" t="s">
        <v>26</v>
      </c>
      <c r="J3" s="37" t="s">
        <v>28</v>
      </c>
      <c r="K3" s="48" t="s">
        <v>29</v>
      </c>
      <c r="L3" s="37" t="s">
        <v>30</v>
      </c>
      <c r="M3" s="48" t="s">
        <v>32</v>
      </c>
      <c r="N3" s="37" t="s">
        <v>33</v>
      </c>
      <c r="O3" s="48" t="s">
        <v>34</v>
      </c>
      <c r="P3" s="37" t="s">
        <v>81</v>
      </c>
      <c r="Q3" s="37" t="s">
        <v>50</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x14ac:dyDescent="0.2">
      <c r="A4" s="50" t="s">
        <v>84</v>
      </c>
      <c r="B4" s="51"/>
      <c r="C4" s="51"/>
      <c r="D4" s="51"/>
      <c r="E4" s="47"/>
      <c r="F4" s="47"/>
      <c r="G4" s="47"/>
      <c r="H4" s="47"/>
      <c r="I4" s="47"/>
      <c r="J4" s="47"/>
      <c r="K4" s="47"/>
      <c r="L4" s="47"/>
      <c r="M4" s="47"/>
      <c r="N4" s="47"/>
      <c r="O4" s="47"/>
      <c r="P4" s="47"/>
      <c r="Q4" s="52"/>
    </row>
    <row r="5" spans="1:256" ht="283.5" customHeight="1" x14ac:dyDescent="0.2">
      <c r="A5" s="616" t="s">
        <v>1</v>
      </c>
      <c r="B5" s="623" t="s">
        <v>85</v>
      </c>
      <c r="C5" s="53" t="s">
        <v>20</v>
      </c>
      <c r="D5" s="55" t="s">
        <v>217</v>
      </c>
      <c r="E5" s="55" t="s">
        <v>218</v>
      </c>
      <c r="F5" s="55" t="s">
        <v>219</v>
      </c>
      <c r="G5" s="55" t="s">
        <v>220</v>
      </c>
      <c r="H5" s="55" t="s">
        <v>219</v>
      </c>
      <c r="I5" s="55" t="s">
        <v>221</v>
      </c>
      <c r="J5" s="55" t="s">
        <v>220</v>
      </c>
      <c r="K5" s="55" t="s">
        <v>222</v>
      </c>
      <c r="L5" s="55" t="s">
        <v>223</v>
      </c>
      <c r="M5" s="55" t="s">
        <v>224</v>
      </c>
      <c r="N5" s="55" t="s">
        <v>223</v>
      </c>
      <c r="O5" s="55" t="s">
        <v>225</v>
      </c>
      <c r="P5" s="56"/>
      <c r="Q5" s="56"/>
    </row>
    <row r="6" spans="1:256" ht="105.75" customHeight="1" x14ac:dyDescent="0.2">
      <c r="A6" s="616"/>
      <c r="B6" s="623"/>
      <c r="C6" s="53"/>
      <c r="D6" s="55"/>
      <c r="E6" s="55"/>
      <c r="F6" s="55"/>
      <c r="G6" s="55"/>
      <c r="H6" s="55"/>
      <c r="I6" s="55"/>
      <c r="J6" s="55"/>
      <c r="K6" s="57" t="s">
        <v>200</v>
      </c>
      <c r="L6" s="57" t="s">
        <v>201</v>
      </c>
      <c r="M6" s="57" t="s">
        <v>202</v>
      </c>
      <c r="N6" s="57" t="s">
        <v>203</v>
      </c>
      <c r="O6" s="55" t="s">
        <v>205</v>
      </c>
      <c r="P6" s="56"/>
      <c r="Q6" s="56"/>
    </row>
    <row r="7" spans="1:256" ht="74.25" customHeight="1" x14ac:dyDescent="0.2">
      <c r="A7" s="616"/>
      <c r="B7" s="623"/>
      <c r="C7" s="53" t="s">
        <v>21</v>
      </c>
      <c r="D7" s="55"/>
      <c r="E7" s="56"/>
      <c r="F7" s="56"/>
      <c r="G7" s="56"/>
      <c r="H7" s="56"/>
      <c r="I7" s="56"/>
      <c r="J7" s="56"/>
      <c r="K7" s="56"/>
      <c r="L7" s="56"/>
      <c r="M7" s="56"/>
      <c r="N7" s="56"/>
      <c r="O7" s="56"/>
      <c r="P7" s="56"/>
      <c r="Q7" s="56"/>
    </row>
    <row r="8" spans="1:256" ht="175.5" customHeight="1" x14ac:dyDescent="0.2">
      <c r="A8" s="616" t="s">
        <v>3</v>
      </c>
      <c r="B8" s="623" t="s">
        <v>86</v>
      </c>
      <c r="C8" s="53" t="s">
        <v>20</v>
      </c>
      <c r="D8" s="55"/>
      <c r="E8" s="56"/>
      <c r="F8" s="56"/>
      <c r="G8" s="56"/>
      <c r="H8" s="56"/>
      <c r="I8" s="57" t="s">
        <v>200</v>
      </c>
      <c r="J8" s="57" t="s">
        <v>201</v>
      </c>
      <c r="K8" s="57" t="s">
        <v>202</v>
      </c>
      <c r="L8" s="57" t="s">
        <v>203</v>
      </c>
      <c r="M8" s="617" t="s">
        <v>205</v>
      </c>
      <c r="N8" s="618"/>
      <c r="O8" s="619"/>
      <c r="P8" s="56"/>
      <c r="Q8" s="56"/>
    </row>
    <row r="9" spans="1:256" ht="33.75" customHeight="1" x14ac:dyDescent="0.2">
      <c r="A9" s="616"/>
      <c r="B9" s="623"/>
      <c r="C9" s="53" t="s">
        <v>21</v>
      </c>
      <c r="D9" s="55"/>
      <c r="E9" s="56"/>
      <c r="F9" s="56"/>
      <c r="G9" s="56"/>
      <c r="H9" s="56"/>
      <c r="I9" s="56"/>
      <c r="J9" s="56"/>
      <c r="K9" s="56"/>
      <c r="L9" s="56"/>
      <c r="M9" s="56"/>
      <c r="N9" s="56"/>
      <c r="O9" s="56"/>
      <c r="P9" s="56"/>
      <c r="Q9" s="56"/>
    </row>
    <row r="10" spans="1:256" ht="151.5" customHeight="1" x14ac:dyDescent="0.2">
      <c r="A10" s="616" t="s">
        <v>4</v>
      </c>
      <c r="B10" s="623" t="s">
        <v>87</v>
      </c>
      <c r="C10" s="53" t="s">
        <v>20</v>
      </c>
      <c r="D10" s="55" t="s">
        <v>206</v>
      </c>
      <c r="E10" s="55"/>
      <c r="F10" s="55" t="s">
        <v>207</v>
      </c>
      <c r="G10" s="55"/>
      <c r="H10" s="55" t="s">
        <v>208</v>
      </c>
      <c r="I10" s="55" t="s">
        <v>209</v>
      </c>
      <c r="J10" s="55" t="s">
        <v>210</v>
      </c>
      <c r="K10" s="55"/>
      <c r="L10" s="55"/>
      <c r="M10" s="55" t="s">
        <v>211</v>
      </c>
      <c r="N10" s="55"/>
      <c r="O10" s="55"/>
      <c r="P10" s="56"/>
      <c r="Q10" s="56"/>
    </row>
    <row r="11" spans="1:256" ht="40.5" customHeight="1" x14ac:dyDescent="0.2">
      <c r="A11" s="616"/>
      <c r="B11" s="623"/>
      <c r="C11" s="53" t="s">
        <v>21</v>
      </c>
      <c r="D11" s="55"/>
      <c r="E11" s="56"/>
      <c r="F11" s="56"/>
      <c r="G11" s="56"/>
      <c r="H11" s="56"/>
      <c r="I11" s="56"/>
      <c r="J11" s="56"/>
      <c r="K11" s="56"/>
      <c r="L11" s="56"/>
      <c r="M11" s="56"/>
      <c r="N11" s="56"/>
      <c r="O11" s="56"/>
      <c r="P11" s="56"/>
      <c r="Q11" s="56"/>
    </row>
    <row r="12" spans="1:256" ht="355.5" customHeight="1" x14ac:dyDescent="0.2">
      <c r="A12" s="616" t="s">
        <v>5</v>
      </c>
      <c r="B12" s="623" t="s">
        <v>228</v>
      </c>
      <c r="C12" s="53" t="s">
        <v>20</v>
      </c>
      <c r="D12" s="55"/>
      <c r="E12" s="55" t="s">
        <v>149</v>
      </c>
      <c r="F12" s="55"/>
      <c r="G12" s="55" t="s">
        <v>150</v>
      </c>
      <c r="H12" s="55" t="s">
        <v>151</v>
      </c>
      <c r="I12" s="55" t="s">
        <v>152</v>
      </c>
      <c r="J12" s="55"/>
      <c r="K12" s="55"/>
      <c r="L12" s="55" t="s">
        <v>151</v>
      </c>
      <c r="M12" s="55"/>
      <c r="N12" s="55"/>
      <c r="O12" s="55" t="s">
        <v>153</v>
      </c>
      <c r="P12" s="56"/>
      <c r="Q12" s="56"/>
    </row>
    <row r="13" spans="1:256" ht="24" customHeight="1" x14ac:dyDescent="0.2">
      <c r="A13" s="616"/>
      <c r="B13" s="623"/>
      <c r="C13" s="53" t="s">
        <v>21</v>
      </c>
      <c r="D13" s="55"/>
      <c r="E13" s="56"/>
      <c r="F13" s="56"/>
      <c r="G13" s="56"/>
      <c r="H13" s="56"/>
      <c r="I13" s="56"/>
      <c r="J13" s="56"/>
      <c r="K13" s="56"/>
      <c r="L13" s="56"/>
      <c r="M13" s="56"/>
      <c r="N13" s="56"/>
      <c r="O13" s="56"/>
      <c r="P13" s="56"/>
      <c r="Q13" s="56"/>
    </row>
    <row r="14" spans="1:256" ht="96" customHeight="1" x14ac:dyDescent="0.2">
      <c r="A14" s="616" t="s">
        <v>9</v>
      </c>
      <c r="B14" s="623" t="s">
        <v>88</v>
      </c>
      <c r="C14" s="53" t="s">
        <v>20</v>
      </c>
      <c r="D14" s="55"/>
      <c r="E14" s="56"/>
      <c r="F14" s="61" t="s">
        <v>240</v>
      </c>
      <c r="G14" s="56"/>
      <c r="H14" s="56"/>
      <c r="I14" s="56"/>
      <c r="J14" s="56"/>
      <c r="K14" s="56"/>
      <c r="L14" s="56"/>
      <c r="M14" s="56"/>
      <c r="N14" s="56"/>
      <c r="O14" s="56"/>
      <c r="P14" s="56"/>
      <c r="Q14" s="56"/>
    </row>
    <row r="15" spans="1:256" ht="39" customHeight="1" x14ac:dyDescent="0.2">
      <c r="A15" s="616"/>
      <c r="B15" s="623"/>
      <c r="C15" s="53" t="s">
        <v>21</v>
      </c>
      <c r="D15" s="55"/>
      <c r="E15" s="56"/>
      <c r="F15" s="56"/>
      <c r="G15" s="56"/>
      <c r="H15" s="56"/>
      <c r="I15" s="56"/>
      <c r="J15" s="56"/>
      <c r="K15" s="56"/>
      <c r="L15" s="56"/>
      <c r="M15" s="56"/>
      <c r="N15" s="56"/>
      <c r="O15" s="56"/>
      <c r="P15" s="56"/>
      <c r="Q15" s="56"/>
    </row>
    <row r="16" spans="1:256" x14ac:dyDescent="0.2">
      <c r="A16" s="32" t="s">
        <v>89</v>
      </c>
      <c r="B16" s="62"/>
      <c r="C16" s="62"/>
      <c r="D16" s="59"/>
      <c r="E16" s="59"/>
      <c r="F16" s="59"/>
      <c r="G16" s="59"/>
      <c r="H16" s="59"/>
      <c r="I16" s="59"/>
      <c r="J16" s="59"/>
      <c r="K16" s="59"/>
      <c r="L16" s="59"/>
      <c r="M16" s="59"/>
      <c r="N16" s="59"/>
      <c r="O16" s="59"/>
      <c r="P16" s="59"/>
      <c r="Q16" s="60"/>
      <c r="AI16" s="634"/>
      <c r="AJ16" s="634"/>
      <c r="AK16" s="634"/>
      <c r="AZ16" s="634"/>
      <c r="BA16" s="634"/>
      <c r="BB16" s="634"/>
      <c r="BQ16" s="634"/>
      <c r="BR16" s="634"/>
      <c r="BS16" s="634"/>
      <c r="CH16" s="634"/>
      <c r="CI16" s="634"/>
      <c r="CJ16" s="634"/>
      <c r="CY16" s="634"/>
      <c r="CZ16" s="634"/>
      <c r="DA16" s="634"/>
      <c r="DP16" s="634"/>
      <c r="DQ16" s="634"/>
      <c r="DR16" s="634"/>
      <c r="EG16" s="634"/>
      <c r="EH16" s="634"/>
      <c r="EI16" s="634"/>
      <c r="EX16" s="634"/>
      <c r="EY16" s="634"/>
      <c r="EZ16" s="634"/>
      <c r="FO16" s="634"/>
      <c r="FP16" s="634"/>
      <c r="FQ16" s="634"/>
      <c r="GF16" s="634"/>
      <c r="GG16" s="634"/>
      <c r="GH16" s="634"/>
      <c r="GW16" s="634"/>
      <c r="GX16" s="634"/>
      <c r="GY16" s="634"/>
      <c r="HN16" s="634"/>
      <c r="HO16" s="634"/>
      <c r="HP16" s="634"/>
      <c r="IE16" s="634"/>
      <c r="IF16" s="634"/>
      <c r="IG16" s="634"/>
      <c r="IV16" s="634"/>
    </row>
    <row r="17" spans="1:17" ht="320.25" customHeight="1" x14ac:dyDescent="0.2">
      <c r="A17" s="616" t="s">
        <v>6</v>
      </c>
      <c r="B17" s="623" t="s">
        <v>90</v>
      </c>
      <c r="C17" s="53" t="s">
        <v>20</v>
      </c>
      <c r="D17" s="63" t="s">
        <v>158</v>
      </c>
      <c r="E17" s="63" t="s">
        <v>159</v>
      </c>
      <c r="F17" s="63" t="s">
        <v>160</v>
      </c>
      <c r="G17" s="63" t="s">
        <v>161</v>
      </c>
      <c r="H17" s="63" t="s">
        <v>162</v>
      </c>
      <c r="I17" s="56"/>
      <c r="J17" s="56"/>
      <c r="K17" s="56"/>
      <c r="L17" s="56"/>
      <c r="M17" s="56"/>
      <c r="N17" s="56"/>
      <c r="O17" s="56"/>
      <c r="P17" s="56"/>
      <c r="Q17" s="56"/>
    </row>
    <row r="18" spans="1:17" ht="39.950000000000003" customHeight="1" x14ac:dyDescent="0.2">
      <c r="A18" s="616"/>
      <c r="B18" s="623"/>
      <c r="C18" s="53" t="s">
        <v>21</v>
      </c>
      <c r="D18" s="55"/>
      <c r="E18" s="56"/>
      <c r="F18" s="56"/>
      <c r="G18" s="56"/>
      <c r="H18" s="56"/>
      <c r="I18" s="56"/>
      <c r="J18" s="56"/>
      <c r="K18" s="56"/>
      <c r="L18" s="56"/>
      <c r="M18" s="56"/>
      <c r="N18" s="56"/>
      <c r="O18" s="56"/>
      <c r="P18" s="56"/>
      <c r="Q18" s="56"/>
    </row>
    <row r="19" spans="1:17" ht="194.25" customHeight="1" x14ac:dyDescent="0.2">
      <c r="A19" s="616" t="s">
        <v>7</v>
      </c>
      <c r="B19" s="623" t="s">
        <v>226</v>
      </c>
      <c r="C19" s="53" t="s">
        <v>20</v>
      </c>
      <c r="D19" s="57" t="s">
        <v>241</v>
      </c>
      <c r="E19" s="57" t="s">
        <v>242</v>
      </c>
      <c r="F19" s="64" t="s">
        <v>171</v>
      </c>
      <c r="G19" s="57" t="s">
        <v>172</v>
      </c>
      <c r="H19" s="65"/>
      <c r="I19" s="65"/>
      <c r="J19" s="65"/>
      <c r="K19" s="57"/>
      <c r="L19" s="57"/>
      <c r="M19" s="57"/>
      <c r="N19" s="57"/>
      <c r="O19" s="57"/>
      <c r="P19" s="57" t="s">
        <v>173</v>
      </c>
      <c r="Q19" s="56"/>
    </row>
    <row r="20" spans="1:17" ht="39.950000000000003" customHeight="1" x14ac:dyDescent="0.2">
      <c r="A20" s="616"/>
      <c r="B20" s="623"/>
      <c r="C20" s="53" t="s">
        <v>21</v>
      </c>
      <c r="D20" s="55"/>
      <c r="E20" s="56"/>
      <c r="F20" s="56"/>
      <c r="G20" s="56"/>
      <c r="H20" s="56"/>
      <c r="I20" s="56"/>
      <c r="J20" s="56"/>
      <c r="K20" s="56"/>
      <c r="L20" s="56"/>
      <c r="M20" s="56"/>
      <c r="N20" s="56"/>
      <c r="O20" s="56"/>
      <c r="P20" s="56"/>
      <c r="Q20" s="56"/>
    </row>
    <row r="21" spans="1:17" ht="211.5" customHeight="1" x14ac:dyDescent="0.2">
      <c r="A21" s="616" t="s">
        <v>8</v>
      </c>
      <c r="B21" s="623" t="s">
        <v>229</v>
      </c>
      <c r="C21" s="53" t="s">
        <v>20</v>
      </c>
      <c r="D21" s="66" t="s">
        <v>243</v>
      </c>
      <c r="E21" s="66" t="s">
        <v>174</v>
      </c>
      <c r="F21" s="66" t="s">
        <v>171</v>
      </c>
      <c r="G21" s="67" t="s">
        <v>175</v>
      </c>
      <c r="H21" s="67" t="s">
        <v>175</v>
      </c>
      <c r="I21" s="66" t="s">
        <v>175</v>
      </c>
      <c r="J21" s="66" t="s">
        <v>175</v>
      </c>
      <c r="K21" s="66" t="s">
        <v>175</v>
      </c>
      <c r="L21" s="66" t="s">
        <v>175</v>
      </c>
      <c r="M21" s="66" t="s">
        <v>175</v>
      </c>
      <c r="N21" s="66" t="s">
        <v>176</v>
      </c>
      <c r="O21" s="66" t="s">
        <v>177</v>
      </c>
      <c r="P21" s="57" t="s">
        <v>178</v>
      </c>
      <c r="Q21" s="56"/>
    </row>
    <row r="22" spans="1:17" ht="31.5" customHeight="1" x14ac:dyDescent="0.2">
      <c r="A22" s="616"/>
      <c r="B22" s="623"/>
      <c r="C22" s="53" t="s">
        <v>21</v>
      </c>
      <c r="D22" s="55"/>
      <c r="E22" s="56"/>
      <c r="F22" s="56"/>
      <c r="G22" s="56"/>
      <c r="H22" s="56"/>
      <c r="I22" s="56"/>
      <c r="J22" s="56"/>
      <c r="K22" s="56"/>
      <c r="L22" s="56"/>
      <c r="M22" s="56"/>
      <c r="N22" s="56"/>
      <c r="O22" s="56"/>
      <c r="P22" s="56"/>
      <c r="Q22" s="56"/>
    </row>
    <row r="23" spans="1:17" s="69" customFormat="1" ht="223.5" customHeight="1" x14ac:dyDescent="0.2">
      <c r="A23" s="620" t="s">
        <v>14</v>
      </c>
      <c r="B23" s="625" t="s">
        <v>230</v>
      </c>
      <c r="C23" s="68" t="s">
        <v>20</v>
      </c>
      <c r="D23" s="57" t="str">
        <f>$D$19</f>
        <v>подготовка конкурсной документации</v>
      </c>
      <c r="E23" s="57" t="s">
        <v>244</v>
      </c>
      <c r="F23" s="64" t="s">
        <v>171</v>
      </c>
      <c r="G23" s="57" t="s">
        <v>179</v>
      </c>
      <c r="H23" s="57" t="s">
        <v>180</v>
      </c>
      <c r="I23" s="57" t="s">
        <v>135</v>
      </c>
      <c r="J23" s="57"/>
      <c r="K23" s="57" t="s">
        <v>181</v>
      </c>
      <c r="L23" s="57"/>
      <c r="M23" s="65"/>
      <c r="N23" s="65"/>
      <c r="O23" s="65"/>
      <c r="P23" s="57" t="s">
        <v>182</v>
      </c>
      <c r="Q23" s="65"/>
    </row>
    <row r="24" spans="1:17" s="69" customFormat="1" ht="39.950000000000003" customHeight="1" x14ac:dyDescent="0.2">
      <c r="A24" s="622"/>
      <c r="B24" s="625"/>
      <c r="C24" s="68" t="s">
        <v>21</v>
      </c>
      <c r="D24" s="57"/>
      <c r="E24" s="65"/>
      <c r="F24" s="65"/>
      <c r="G24" s="65"/>
      <c r="H24" s="65"/>
      <c r="I24" s="65"/>
      <c r="J24" s="65"/>
      <c r="K24" s="65"/>
      <c r="L24" s="65"/>
      <c r="M24" s="65"/>
      <c r="N24" s="65"/>
      <c r="O24" s="65"/>
      <c r="P24" s="65"/>
      <c r="Q24" s="65"/>
    </row>
    <row r="25" spans="1:17" s="69" customFormat="1" ht="104.25" customHeight="1" x14ac:dyDescent="0.2">
      <c r="A25" s="624" t="s">
        <v>15</v>
      </c>
      <c r="B25" s="625" t="s">
        <v>231</v>
      </c>
      <c r="C25" s="68" t="s">
        <v>20</v>
      </c>
      <c r="D25" s="70"/>
      <c r="E25" s="57" t="str">
        <f>$D$19</f>
        <v>подготовка конкурсной документации</v>
      </c>
      <c r="F25" s="64" t="s">
        <v>171</v>
      </c>
      <c r="G25" s="57" t="s">
        <v>183</v>
      </c>
      <c r="H25" s="57" t="str">
        <f>$D$19</f>
        <v>подготовка конкурсной документации</v>
      </c>
      <c r="I25" s="64" t="s">
        <v>171</v>
      </c>
      <c r="J25" s="57" t="s">
        <v>183</v>
      </c>
      <c r="K25" s="65"/>
      <c r="L25" s="65"/>
      <c r="M25" s="65"/>
      <c r="N25" s="65"/>
      <c r="O25" s="65"/>
      <c r="P25" s="66" t="s">
        <v>184</v>
      </c>
      <c r="Q25" s="65"/>
    </row>
    <row r="26" spans="1:17" s="69" customFormat="1" ht="39.950000000000003" customHeight="1" x14ac:dyDescent="0.2">
      <c r="A26" s="624"/>
      <c r="B26" s="625"/>
      <c r="C26" s="68" t="s">
        <v>21</v>
      </c>
      <c r="D26" s="57"/>
      <c r="E26" s="65"/>
      <c r="F26" s="65"/>
      <c r="G26" s="65"/>
      <c r="H26" s="65"/>
      <c r="I26" s="65"/>
      <c r="J26" s="65"/>
      <c r="K26" s="65"/>
      <c r="L26" s="65"/>
      <c r="M26" s="65"/>
      <c r="N26" s="65"/>
      <c r="O26" s="65"/>
      <c r="P26" s="65"/>
      <c r="Q26" s="65"/>
    </row>
    <row r="27" spans="1:17" x14ac:dyDescent="0.2">
      <c r="A27" s="32" t="s">
        <v>91</v>
      </c>
      <c r="B27" s="71"/>
      <c r="C27" s="71"/>
      <c r="D27" s="55"/>
      <c r="E27" s="56"/>
      <c r="F27" s="56"/>
      <c r="G27" s="56"/>
      <c r="H27" s="56"/>
      <c r="I27" s="56"/>
      <c r="J27" s="56"/>
      <c r="K27" s="56"/>
      <c r="L27" s="56"/>
      <c r="M27" s="56"/>
      <c r="N27" s="56"/>
      <c r="O27" s="56"/>
      <c r="P27" s="56"/>
      <c r="Q27" s="56"/>
    </row>
    <row r="28" spans="1:17" ht="201.75" customHeight="1" x14ac:dyDescent="0.2">
      <c r="A28" s="53" t="s">
        <v>16</v>
      </c>
      <c r="B28" s="54" t="s">
        <v>232</v>
      </c>
      <c r="C28" s="53" t="s">
        <v>20</v>
      </c>
      <c r="D28" s="55" t="s">
        <v>139</v>
      </c>
      <c r="E28" s="55" t="s">
        <v>139</v>
      </c>
      <c r="F28" s="55" t="s">
        <v>139</v>
      </c>
      <c r="G28" s="55" t="s">
        <v>140</v>
      </c>
      <c r="H28" s="55" t="s">
        <v>140</v>
      </c>
      <c r="I28" s="55" t="s">
        <v>140</v>
      </c>
      <c r="J28" s="55" t="s">
        <v>141</v>
      </c>
      <c r="K28" s="55" t="s">
        <v>141</v>
      </c>
      <c r="L28" s="55" t="s">
        <v>141</v>
      </c>
      <c r="M28" s="55" t="s">
        <v>142</v>
      </c>
      <c r="N28" s="55" t="s">
        <v>142</v>
      </c>
      <c r="O28" s="56"/>
      <c r="P28" s="56"/>
      <c r="Q28" s="56"/>
    </row>
    <row r="29" spans="1:17" ht="39.950000000000003" customHeight="1" x14ac:dyDescent="0.2">
      <c r="A29" s="53"/>
      <c r="B29" s="54"/>
      <c r="C29" s="53" t="s">
        <v>21</v>
      </c>
      <c r="D29" s="55"/>
      <c r="E29" s="56"/>
      <c r="F29" s="56"/>
      <c r="G29" s="56"/>
      <c r="H29" s="56"/>
      <c r="I29" s="56"/>
      <c r="J29" s="56"/>
      <c r="K29" s="56"/>
      <c r="L29" s="56"/>
      <c r="M29" s="56"/>
      <c r="N29" s="56"/>
      <c r="O29" s="56"/>
      <c r="P29" s="56"/>
      <c r="Q29" s="56"/>
    </row>
    <row r="30" spans="1:17" x14ac:dyDescent="0.2">
      <c r="A30" s="33" t="s">
        <v>92</v>
      </c>
      <c r="B30" s="72"/>
      <c r="C30" s="73"/>
      <c r="D30" s="74"/>
      <c r="E30" s="75"/>
      <c r="F30" s="75"/>
      <c r="G30" s="76"/>
      <c r="H30" s="77"/>
      <c r="I30" s="77"/>
      <c r="J30" s="77"/>
      <c r="K30" s="77"/>
      <c r="L30" s="77"/>
      <c r="M30" s="77"/>
      <c r="N30" s="77"/>
      <c r="O30" s="77"/>
      <c r="P30" s="77"/>
      <c r="Q30" s="77"/>
    </row>
    <row r="31" spans="1:17" ht="241.5" customHeight="1" x14ac:dyDescent="0.2">
      <c r="A31" s="616" t="s">
        <v>94</v>
      </c>
      <c r="B31" s="623" t="s">
        <v>93</v>
      </c>
      <c r="C31" s="53" t="s">
        <v>20</v>
      </c>
      <c r="D31" s="55" t="s">
        <v>212</v>
      </c>
      <c r="E31" s="55" t="s">
        <v>213</v>
      </c>
      <c r="F31" s="55" t="s">
        <v>214</v>
      </c>
      <c r="G31" s="55" t="s">
        <v>214</v>
      </c>
      <c r="H31" s="55" t="s">
        <v>141</v>
      </c>
      <c r="I31" s="55" t="s">
        <v>142</v>
      </c>
      <c r="J31" s="55" t="s">
        <v>142</v>
      </c>
      <c r="K31" s="55" t="s">
        <v>142</v>
      </c>
      <c r="L31" s="55" t="s">
        <v>142</v>
      </c>
      <c r="M31" s="55" t="s">
        <v>215</v>
      </c>
      <c r="N31" s="55" t="s">
        <v>215</v>
      </c>
      <c r="O31" s="55" t="s">
        <v>215</v>
      </c>
      <c r="P31" s="56"/>
      <c r="Q31" s="56"/>
    </row>
    <row r="32" spans="1:17" ht="45.75" customHeight="1" x14ac:dyDescent="0.2">
      <c r="A32" s="616"/>
      <c r="B32" s="623"/>
      <c r="C32" s="53" t="s">
        <v>21</v>
      </c>
      <c r="D32" s="55"/>
      <c r="E32" s="56"/>
      <c r="F32" s="56"/>
      <c r="G32" s="56"/>
      <c r="H32" s="56"/>
      <c r="I32" s="56"/>
      <c r="J32" s="56"/>
      <c r="K32" s="56"/>
      <c r="L32" s="56"/>
      <c r="M32" s="56"/>
      <c r="N32" s="56"/>
      <c r="O32" s="56"/>
      <c r="P32" s="56"/>
      <c r="Q32" s="56"/>
    </row>
    <row r="33" spans="1:17" x14ac:dyDescent="0.2">
      <c r="A33" s="32" t="s">
        <v>95</v>
      </c>
      <c r="B33" s="54"/>
      <c r="C33" s="53"/>
      <c r="D33" s="55"/>
      <c r="E33" s="56"/>
      <c r="F33" s="56"/>
      <c r="G33" s="56"/>
      <c r="H33" s="58"/>
      <c r="I33" s="77"/>
      <c r="J33" s="77"/>
      <c r="K33" s="77"/>
      <c r="L33" s="77"/>
      <c r="M33" s="77"/>
      <c r="N33" s="77"/>
      <c r="O33" s="77"/>
      <c r="P33" s="77"/>
      <c r="Q33" s="77"/>
    </row>
    <row r="34" spans="1:17" ht="30.75" customHeight="1" x14ac:dyDescent="0.2">
      <c r="A34" s="616" t="s">
        <v>96</v>
      </c>
      <c r="B34" s="623" t="s">
        <v>97</v>
      </c>
      <c r="C34" s="53" t="s">
        <v>20</v>
      </c>
      <c r="D34" s="55"/>
      <c r="E34" s="56"/>
      <c r="F34" s="56"/>
      <c r="G34" s="56"/>
      <c r="H34" s="56"/>
      <c r="I34" s="56"/>
      <c r="J34" s="56"/>
      <c r="K34" s="56"/>
      <c r="L34" s="56"/>
      <c r="M34" s="56"/>
      <c r="N34" s="56"/>
      <c r="O34" s="56"/>
      <c r="P34" s="56"/>
      <c r="Q34" s="56"/>
    </row>
    <row r="35" spans="1:17" ht="30.75" customHeight="1" x14ac:dyDescent="0.2">
      <c r="A35" s="616"/>
      <c r="B35" s="623"/>
      <c r="C35" s="53" t="s">
        <v>21</v>
      </c>
      <c r="D35" s="55"/>
      <c r="E35" s="56"/>
      <c r="F35" s="56"/>
      <c r="G35" s="56"/>
      <c r="H35" s="56"/>
      <c r="I35" s="56"/>
      <c r="J35" s="56"/>
      <c r="K35" s="56"/>
      <c r="L35" s="56"/>
      <c r="M35" s="56"/>
      <c r="N35" s="56"/>
      <c r="O35" s="56"/>
      <c r="P35" s="56"/>
      <c r="Q35" s="56"/>
    </row>
    <row r="36" spans="1:17" ht="39.950000000000003" customHeight="1" x14ac:dyDescent="0.2">
      <c r="A36" s="632" t="s">
        <v>98</v>
      </c>
      <c r="B36" s="630" t="s">
        <v>129</v>
      </c>
      <c r="C36" s="53" t="s">
        <v>20</v>
      </c>
      <c r="D36" s="55"/>
      <c r="E36" s="56"/>
      <c r="F36" s="56"/>
      <c r="G36" s="56"/>
      <c r="H36" s="56"/>
      <c r="I36" s="56"/>
      <c r="J36" s="56"/>
      <c r="K36" s="56"/>
      <c r="L36" s="56"/>
      <c r="M36" s="56"/>
      <c r="N36" s="56"/>
      <c r="O36" s="56"/>
      <c r="P36" s="56"/>
      <c r="Q36" s="56"/>
    </row>
    <row r="37" spans="1:17" ht="39.950000000000003" customHeight="1" x14ac:dyDescent="0.2">
      <c r="A37" s="633"/>
      <c r="B37" s="631"/>
      <c r="C37" s="53" t="s">
        <v>21</v>
      </c>
      <c r="D37" s="55"/>
      <c r="E37" s="56"/>
      <c r="F37" s="56"/>
      <c r="G37" s="56"/>
      <c r="H37" s="56"/>
      <c r="I37" s="56"/>
      <c r="J37" s="56"/>
      <c r="K37" s="56"/>
      <c r="L37" s="56"/>
      <c r="M37" s="56"/>
      <c r="N37" s="56"/>
      <c r="O37" s="56"/>
      <c r="P37" s="56"/>
      <c r="Q37" s="56"/>
    </row>
    <row r="38" spans="1:17" x14ac:dyDescent="0.2">
      <c r="A38" s="34" t="s">
        <v>99</v>
      </c>
      <c r="B38" s="78"/>
      <c r="C38" s="79"/>
      <c r="D38" s="80"/>
      <c r="E38" s="77"/>
      <c r="F38" s="77"/>
      <c r="G38" s="77"/>
      <c r="H38" s="77"/>
      <c r="I38" s="77"/>
      <c r="J38" s="77"/>
      <c r="K38" s="77"/>
      <c r="L38" s="77"/>
      <c r="M38" s="77"/>
      <c r="N38" s="77"/>
      <c r="O38" s="77"/>
      <c r="P38" s="77"/>
      <c r="Q38" s="77"/>
    </row>
    <row r="39" spans="1:17" ht="238.5" customHeight="1" x14ac:dyDescent="0.2">
      <c r="A39" s="616" t="s">
        <v>100</v>
      </c>
      <c r="B39" s="623" t="s">
        <v>227</v>
      </c>
      <c r="C39" s="53" t="s">
        <v>20</v>
      </c>
      <c r="D39" s="92"/>
      <c r="E39" s="92" t="s">
        <v>246</v>
      </c>
      <c r="F39" s="92" t="s">
        <v>245</v>
      </c>
      <c r="G39" s="92" t="s">
        <v>234</v>
      </c>
      <c r="H39" s="640" t="s">
        <v>247</v>
      </c>
      <c r="I39" s="641"/>
      <c r="J39" s="641"/>
      <c r="K39" s="641"/>
      <c r="L39" s="641"/>
      <c r="M39" s="641"/>
      <c r="N39" s="641"/>
      <c r="O39" s="642"/>
      <c r="P39" s="55" t="s">
        <v>189</v>
      </c>
      <c r="Q39" s="56"/>
    </row>
    <row r="40" spans="1:17" ht="39.950000000000003" customHeight="1" x14ac:dyDescent="0.2">
      <c r="A40" s="616" t="s">
        <v>10</v>
      </c>
      <c r="B40" s="623" t="s">
        <v>11</v>
      </c>
      <c r="C40" s="53" t="s">
        <v>21</v>
      </c>
      <c r="D40" s="55"/>
      <c r="E40" s="56"/>
      <c r="F40" s="56"/>
      <c r="G40" s="56"/>
      <c r="H40" s="56"/>
      <c r="I40" s="56"/>
      <c r="J40" s="56"/>
      <c r="K40" s="56"/>
      <c r="L40" s="56"/>
      <c r="M40" s="56"/>
      <c r="N40" s="56"/>
      <c r="O40" s="56"/>
      <c r="P40" s="56"/>
      <c r="Q40" s="56"/>
    </row>
    <row r="41" spans="1:17" ht="194.25" customHeight="1" x14ac:dyDescent="0.2">
      <c r="A41" s="616" t="s">
        <v>101</v>
      </c>
      <c r="B41" s="623" t="s">
        <v>102</v>
      </c>
      <c r="C41" s="53" t="s">
        <v>20</v>
      </c>
      <c r="D41" s="55"/>
      <c r="E41" s="56"/>
      <c r="F41" s="56"/>
      <c r="G41" s="56"/>
      <c r="H41" s="56"/>
      <c r="I41" s="56"/>
      <c r="J41" s="56"/>
      <c r="K41" s="56"/>
      <c r="L41" s="56"/>
      <c r="M41" s="56"/>
      <c r="N41" s="56"/>
      <c r="O41" s="56"/>
      <c r="P41" s="82" t="s">
        <v>154</v>
      </c>
      <c r="Q41" s="56"/>
    </row>
    <row r="42" spans="1:17" ht="39.950000000000003" customHeight="1" x14ac:dyDescent="0.2">
      <c r="A42" s="616"/>
      <c r="B42" s="623"/>
      <c r="C42" s="53" t="s">
        <v>21</v>
      </c>
      <c r="D42" s="55"/>
      <c r="E42" s="56"/>
      <c r="F42" s="56"/>
      <c r="G42" s="56"/>
      <c r="H42" s="56"/>
      <c r="I42" s="56"/>
      <c r="J42" s="56"/>
      <c r="K42" s="56"/>
      <c r="L42" s="56"/>
      <c r="M42" s="56"/>
      <c r="N42" s="56"/>
      <c r="O42" s="56"/>
      <c r="P42" s="56"/>
      <c r="Q42" s="56"/>
    </row>
    <row r="43" spans="1:17" ht="186" customHeight="1" x14ac:dyDescent="0.2">
      <c r="A43" s="616" t="s">
        <v>103</v>
      </c>
      <c r="B43" s="623" t="s">
        <v>104</v>
      </c>
      <c r="C43" s="53" t="s">
        <v>20</v>
      </c>
      <c r="D43" s="57" t="s">
        <v>200</v>
      </c>
      <c r="E43" s="57" t="s">
        <v>201</v>
      </c>
      <c r="F43" s="57" t="s">
        <v>204</v>
      </c>
      <c r="G43" s="637" t="s">
        <v>192</v>
      </c>
      <c r="H43" s="638"/>
      <c r="I43" s="638"/>
      <c r="J43" s="638"/>
      <c r="K43" s="638"/>
      <c r="L43" s="638"/>
      <c r="M43" s="638"/>
      <c r="N43" s="638"/>
      <c r="O43" s="639"/>
      <c r="P43" s="56"/>
      <c r="Q43" s="56"/>
    </row>
    <row r="44" spans="1:17" ht="39.950000000000003" customHeight="1" x14ac:dyDescent="0.2">
      <c r="A44" s="616"/>
      <c r="B44" s="623"/>
      <c r="C44" s="53" t="s">
        <v>21</v>
      </c>
      <c r="D44" s="55"/>
      <c r="E44" s="56"/>
      <c r="F44" s="56"/>
      <c r="G44" s="56"/>
      <c r="H44" s="56"/>
      <c r="I44" s="56"/>
      <c r="J44" s="56"/>
      <c r="K44" s="56"/>
      <c r="L44" s="56"/>
      <c r="M44" s="56"/>
      <c r="N44" s="56"/>
      <c r="O44" s="56"/>
      <c r="P44" s="56"/>
      <c r="Q44" s="56"/>
    </row>
    <row r="45" spans="1:17" ht="278.25" customHeight="1" x14ac:dyDescent="0.2">
      <c r="A45" s="616" t="s">
        <v>105</v>
      </c>
      <c r="B45" s="623" t="s">
        <v>106</v>
      </c>
      <c r="C45" s="53" t="s">
        <v>20</v>
      </c>
      <c r="D45" s="83" t="s">
        <v>190</v>
      </c>
      <c r="E45" s="83" t="s">
        <v>191</v>
      </c>
      <c r="F45" s="83" t="s">
        <v>192</v>
      </c>
      <c r="G45" s="83" t="s">
        <v>192</v>
      </c>
      <c r="H45" s="83" t="s">
        <v>193</v>
      </c>
      <c r="I45" s="83" t="s">
        <v>192</v>
      </c>
      <c r="J45" s="83" t="s">
        <v>192</v>
      </c>
      <c r="K45" s="83" t="s">
        <v>194</v>
      </c>
      <c r="L45" s="83" t="s">
        <v>192</v>
      </c>
      <c r="M45" s="83" t="s">
        <v>195</v>
      </c>
      <c r="N45" s="83" t="s">
        <v>196</v>
      </c>
      <c r="O45" s="83" t="s">
        <v>197</v>
      </c>
      <c r="P45" s="83" t="s">
        <v>198</v>
      </c>
      <c r="Q45" s="56"/>
    </row>
    <row r="46" spans="1:17" ht="39.950000000000003" customHeight="1" x14ac:dyDescent="0.2">
      <c r="A46" s="616" t="s">
        <v>12</v>
      </c>
      <c r="B46" s="623" t="s">
        <v>13</v>
      </c>
      <c r="C46" s="53" t="s">
        <v>21</v>
      </c>
      <c r="D46" s="55"/>
      <c r="E46" s="56"/>
      <c r="F46" s="56"/>
      <c r="G46" s="56"/>
      <c r="H46" s="56"/>
      <c r="I46" s="56"/>
      <c r="J46" s="56"/>
      <c r="K46" s="56"/>
      <c r="L46" s="56"/>
      <c r="M46" s="56"/>
      <c r="N46" s="56"/>
      <c r="O46" s="56"/>
      <c r="P46" s="56"/>
      <c r="Q46" s="56"/>
    </row>
    <row r="47" spans="1:17" ht="39.950000000000003" customHeight="1" x14ac:dyDescent="0.2">
      <c r="A47" s="627" t="s">
        <v>108</v>
      </c>
      <c r="B47" s="630" t="s">
        <v>107</v>
      </c>
      <c r="C47" s="53" t="s">
        <v>20</v>
      </c>
      <c r="D47" s="55"/>
      <c r="E47" s="56"/>
      <c r="F47" s="56"/>
      <c r="G47" s="56"/>
      <c r="H47" s="56"/>
      <c r="I47" s="56"/>
      <c r="J47" s="56"/>
      <c r="K47" s="56"/>
      <c r="L47" s="56"/>
      <c r="M47" s="56"/>
      <c r="N47" s="56"/>
      <c r="O47" s="56"/>
      <c r="P47" s="56"/>
      <c r="Q47" s="56"/>
    </row>
    <row r="48" spans="1:17" ht="39.950000000000003" customHeight="1" x14ac:dyDescent="0.2">
      <c r="A48" s="628"/>
      <c r="B48" s="631"/>
      <c r="C48" s="53" t="s">
        <v>21</v>
      </c>
      <c r="D48" s="55"/>
      <c r="E48" s="56"/>
      <c r="F48" s="56"/>
      <c r="G48" s="56"/>
      <c r="H48" s="56"/>
      <c r="I48" s="56"/>
      <c r="J48" s="56"/>
      <c r="K48" s="56"/>
      <c r="L48" s="56"/>
      <c r="M48" s="56"/>
      <c r="N48" s="56"/>
      <c r="O48" s="56"/>
      <c r="P48" s="56"/>
      <c r="Q48" s="56"/>
    </row>
    <row r="49" spans="1:17" ht="129.75" customHeight="1" x14ac:dyDescent="0.2">
      <c r="A49" s="627" t="s">
        <v>109</v>
      </c>
      <c r="B49" s="630" t="s">
        <v>110</v>
      </c>
      <c r="C49" s="84" t="s">
        <v>20</v>
      </c>
      <c r="D49" s="31" t="s">
        <v>248</v>
      </c>
      <c r="E49" s="31" t="s">
        <v>248</v>
      </c>
      <c r="F49" s="31" t="s">
        <v>248</v>
      </c>
      <c r="G49" s="31" t="s">
        <v>249</v>
      </c>
      <c r="H49" s="31" t="s">
        <v>250</v>
      </c>
      <c r="I49" s="94" t="s">
        <v>251</v>
      </c>
      <c r="J49" s="31" t="s">
        <v>252</v>
      </c>
      <c r="K49" s="31" t="s">
        <v>248</v>
      </c>
      <c r="L49" s="31" t="s">
        <v>253</v>
      </c>
      <c r="M49" s="31" t="s">
        <v>248</v>
      </c>
      <c r="N49" s="94" t="s">
        <v>254</v>
      </c>
      <c r="O49" s="31" t="s">
        <v>248</v>
      </c>
      <c r="P49" s="85"/>
      <c r="Q49" s="85"/>
    </row>
    <row r="50" spans="1:17" ht="39.950000000000003" customHeight="1" x14ac:dyDescent="0.2">
      <c r="A50" s="628"/>
      <c r="B50" s="631"/>
      <c r="C50" s="53" t="s">
        <v>21</v>
      </c>
      <c r="D50" s="55"/>
      <c r="E50" s="56"/>
      <c r="F50" s="56"/>
      <c r="G50" s="56"/>
      <c r="H50" s="56"/>
      <c r="I50" s="56"/>
      <c r="J50" s="56"/>
      <c r="K50" s="56"/>
      <c r="L50" s="56"/>
      <c r="M50" s="56"/>
      <c r="N50" s="56"/>
      <c r="O50" s="56"/>
      <c r="P50" s="56"/>
      <c r="Q50" s="56"/>
    </row>
    <row r="51" spans="1:17" s="69" customFormat="1" ht="391.5" customHeight="1" x14ac:dyDescent="0.2">
      <c r="A51" s="616" t="s">
        <v>111</v>
      </c>
      <c r="B51" s="623" t="s">
        <v>112</v>
      </c>
      <c r="C51" s="68" t="s">
        <v>20</v>
      </c>
      <c r="D51" s="57" t="s">
        <v>131</v>
      </c>
      <c r="E51" s="57" t="s">
        <v>132</v>
      </c>
      <c r="F51" s="57" t="s">
        <v>133</v>
      </c>
      <c r="G51" s="57" t="s">
        <v>134</v>
      </c>
      <c r="H51" s="57" t="s">
        <v>135</v>
      </c>
      <c r="I51" s="57" t="s">
        <v>136</v>
      </c>
      <c r="J51" s="57" t="s">
        <v>136</v>
      </c>
      <c r="K51" s="57" t="s">
        <v>136</v>
      </c>
      <c r="L51" s="57" t="s">
        <v>137</v>
      </c>
      <c r="M51" s="65"/>
      <c r="N51" s="65"/>
      <c r="O51" s="65"/>
      <c r="P51" s="57" t="s">
        <v>138</v>
      </c>
      <c r="Q51" s="65"/>
    </row>
    <row r="52" spans="1:17" ht="39.950000000000003" customHeight="1" x14ac:dyDescent="0.2">
      <c r="A52" s="616"/>
      <c r="B52" s="623"/>
      <c r="C52" s="53" t="s">
        <v>21</v>
      </c>
      <c r="D52" s="86"/>
      <c r="E52" s="85"/>
      <c r="F52" s="85"/>
      <c r="G52" s="85"/>
      <c r="H52" s="85"/>
      <c r="I52" s="85"/>
      <c r="J52" s="85"/>
      <c r="K52" s="85"/>
      <c r="L52" s="85"/>
      <c r="M52" s="85"/>
      <c r="N52" s="56"/>
      <c r="O52" s="56"/>
      <c r="P52" s="56"/>
      <c r="Q52" s="56"/>
    </row>
    <row r="53" spans="1:17" ht="75.75" customHeight="1" x14ac:dyDescent="0.2">
      <c r="A53" s="616" t="s">
        <v>114</v>
      </c>
      <c r="B53" s="623" t="s">
        <v>113</v>
      </c>
      <c r="C53" s="53" t="s">
        <v>20</v>
      </c>
      <c r="D53" s="83" t="s">
        <v>143</v>
      </c>
      <c r="E53" s="83" t="s">
        <v>143</v>
      </c>
      <c r="F53" s="83" t="s">
        <v>143</v>
      </c>
      <c r="G53" s="83" t="s">
        <v>148</v>
      </c>
      <c r="H53" s="83" t="s">
        <v>144</v>
      </c>
      <c r="I53" s="83" t="s">
        <v>202</v>
      </c>
      <c r="J53" s="83" t="s">
        <v>145</v>
      </c>
      <c r="K53" s="83" t="s">
        <v>146</v>
      </c>
      <c r="L53" s="83" t="s">
        <v>147</v>
      </c>
      <c r="M53" s="83"/>
      <c r="N53" s="81"/>
      <c r="O53" s="55"/>
      <c r="P53" s="55"/>
      <c r="Q53" s="55"/>
    </row>
    <row r="54" spans="1:17" ht="31.5" customHeight="1" x14ac:dyDescent="0.2">
      <c r="A54" s="616"/>
      <c r="B54" s="623"/>
      <c r="C54" s="53" t="s">
        <v>21</v>
      </c>
      <c r="D54" s="87"/>
      <c r="E54" s="87"/>
      <c r="F54" s="87"/>
      <c r="G54" s="87"/>
      <c r="H54" s="87"/>
      <c r="I54" s="87"/>
      <c r="J54" s="87"/>
      <c r="K54" s="87"/>
      <c r="L54" s="87"/>
      <c r="M54" s="87"/>
      <c r="N54" s="55"/>
      <c r="O54" s="55"/>
      <c r="P54" s="55"/>
      <c r="Q54" s="55"/>
    </row>
    <row r="55" spans="1:17" ht="52.5" customHeight="1" x14ac:dyDescent="0.2">
      <c r="A55" s="616" t="s">
        <v>115</v>
      </c>
      <c r="B55" s="623" t="s">
        <v>116</v>
      </c>
      <c r="C55" s="53" t="s">
        <v>20</v>
      </c>
      <c r="D55" s="55"/>
      <c r="E55" s="56"/>
      <c r="F55" s="56"/>
      <c r="G55" s="56"/>
      <c r="H55" s="56"/>
      <c r="I55" s="56"/>
      <c r="J55" s="56"/>
      <c r="K55" s="56"/>
      <c r="L55" s="56"/>
      <c r="M55" s="56"/>
      <c r="N55" s="56"/>
      <c r="O55" s="56"/>
      <c r="P55" s="56"/>
      <c r="Q55" s="56"/>
    </row>
    <row r="56" spans="1:17" ht="52.5" customHeight="1" x14ac:dyDescent="0.2">
      <c r="A56" s="616"/>
      <c r="B56" s="623"/>
      <c r="C56" s="53" t="s">
        <v>21</v>
      </c>
      <c r="D56" s="55"/>
      <c r="E56" s="56"/>
      <c r="F56" s="56"/>
      <c r="G56" s="56"/>
      <c r="H56" s="56"/>
      <c r="I56" s="56"/>
      <c r="J56" s="56"/>
      <c r="K56" s="56"/>
      <c r="L56" s="56"/>
      <c r="M56" s="56"/>
      <c r="N56" s="56"/>
      <c r="O56" s="56"/>
      <c r="P56" s="56"/>
      <c r="Q56" s="56"/>
    </row>
    <row r="57" spans="1:17" ht="409.5" customHeight="1" x14ac:dyDescent="0.2">
      <c r="A57" s="616" t="s">
        <v>117</v>
      </c>
      <c r="B57" s="623" t="s">
        <v>118</v>
      </c>
      <c r="C57" s="53" t="s">
        <v>20</v>
      </c>
      <c r="D57" s="93" t="s">
        <v>235</v>
      </c>
      <c r="E57" s="92"/>
      <c r="F57" s="92" t="s">
        <v>236</v>
      </c>
      <c r="G57" s="626" t="s">
        <v>233</v>
      </c>
      <c r="H57" s="626"/>
      <c r="I57" s="92" t="s">
        <v>237</v>
      </c>
      <c r="J57" s="92" t="s">
        <v>238</v>
      </c>
      <c r="K57" s="617" t="s">
        <v>239</v>
      </c>
      <c r="L57" s="618"/>
      <c r="M57" s="618"/>
      <c r="N57" s="618"/>
      <c r="O57" s="619"/>
      <c r="P57" s="88" t="s">
        <v>199</v>
      </c>
      <c r="Q57" s="56"/>
    </row>
    <row r="58" spans="1:17" ht="39.950000000000003" customHeight="1" x14ac:dyDescent="0.2">
      <c r="A58" s="616"/>
      <c r="B58" s="623"/>
      <c r="C58" s="53" t="s">
        <v>21</v>
      </c>
      <c r="D58" s="55"/>
      <c r="E58" s="56"/>
      <c r="F58" s="56"/>
      <c r="G58" s="56"/>
      <c r="H58" s="56"/>
      <c r="I58" s="56"/>
      <c r="J58" s="56"/>
      <c r="K58" s="56"/>
      <c r="L58" s="56"/>
      <c r="M58" s="56"/>
      <c r="N58" s="56"/>
      <c r="O58" s="56"/>
      <c r="P58" s="56"/>
      <c r="Q58" s="56"/>
    </row>
    <row r="59" spans="1:17" s="69" customFormat="1" ht="183.75" customHeight="1" x14ac:dyDescent="0.2">
      <c r="A59" s="620" t="s">
        <v>120</v>
      </c>
      <c r="B59" s="620" t="s">
        <v>119</v>
      </c>
      <c r="C59" s="620" t="s">
        <v>20</v>
      </c>
      <c r="D59" s="57"/>
      <c r="E59" s="57" t="s">
        <v>167</v>
      </c>
      <c r="F59" s="57" t="s">
        <v>168</v>
      </c>
      <c r="G59" s="89" t="s">
        <v>169</v>
      </c>
      <c r="H59" s="89" t="s">
        <v>169</v>
      </c>
      <c r="I59" s="89" t="s">
        <v>169</v>
      </c>
      <c r="J59" s="89" t="s">
        <v>169</v>
      </c>
      <c r="K59" s="89" t="s">
        <v>169</v>
      </c>
      <c r="L59" s="89" t="s">
        <v>169</v>
      </c>
      <c r="M59" s="89" t="s">
        <v>169</v>
      </c>
      <c r="N59" s="89" t="s">
        <v>169</v>
      </c>
      <c r="O59" s="89" t="s">
        <v>170</v>
      </c>
      <c r="P59" s="65"/>
      <c r="Q59" s="65"/>
    </row>
    <row r="60" spans="1:17" s="69" customFormat="1" ht="150" customHeight="1" x14ac:dyDescent="0.2">
      <c r="A60" s="621"/>
      <c r="B60" s="621"/>
      <c r="C60" s="621"/>
      <c r="D60" s="57" t="s">
        <v>163</v>
      </c>
      <c r="E60" s="57" t="s">
        <v>163</v>
      </c>
      <c r="F60" s="57" t="s">
        <v>163</v>
      </c>
      <c r="G60" s="57" t="s">
        <v>163</v>
      </c>
      <c r="H60" s="57" t="s">
        <v>163</v>
      </c>
      <c r="I60" s="57" t="s">
        <v>163</v>
      </c>
      <c r="J60" s="57" t="s">
        <v>163</v>
      </c>
      <c r="K60" s="57" t="s">
        <v>163</v>
      </c>
      <c r="L60" s="57" t="s">
        <v>163</v>
      </c>
      <c r="M60" s="57" t="s">
        <v>163</v>
      </c>
      <c r="N60" s="57" t="s">
        <v>163</v>
      </c>
      <c r="O60" s="57" t="s">
        <v>163</v>
      </c>
      <c r="P60" s="65"/>
      <c r="Q60" s="65"/>
    </row>
    <row r="61" spans="1:17" s="69" customFormat="1" ht="316.5" customHeight="1" x14ac:dyDescent="0.2">
      <c r="A61" s="621"/>
      <c r="B61" s="621"/>
      <c r="C61" s="622"/>
      <c r="D61" s="57" t="s">
        <v>164</v>
      </c>
      <c r="E61" s="57" t="s">
        <v>165</v>
      </c>
      <c r="F61" s="57" t="s">
        <v>166</v>
      </c>
      <c r="G61" s="57" t="s">
        <v>166</v>
      </c>
      <c r="H61" s="57" t="s">
        <v>166</v>
      </c>
      <c r="I61" s="57" t="s">
        <v>166</v>
      </c>
      <c r="J61" s="57" t="s">
        <v>166</v>
      </c>
      <c r="K61" s="57" t="s">
        <v>166</v>
      </c>
      <c r="L61" s="57" t="s">
        <v>166</v>
      </c>
      <c r="M61" s="57" t="s">
        <v>166</v>
      </c>
      <c r="N61" s="57" t="s">
        <v>166</v>
      </c>
      <c r="O61" s="57" t="s">
        <v>166</v>
      </c>
      <c r="P61" s="65"/>
      <c r="Q61" s="65"/>
    </row>
    <row r="62" spans="1:17" s="69" customFormat="1" ht="39.950000000000003" customHeight="1" x14ac:dyDescent="0.2">
      <c r="A62" s="622"/>
      <c r="B62" s="622"/>
      <c r="C62" s="68" t="s">
        <v>21</v>
      </c>
      <c r="D62" s="57"/>
      <c r="E62" s="65"/>
      <c r="F62" s="65"/>
      <c r="G62" s="65"/>
      <c r="H62" s="65"/>
      <c r="I62" s="65"/>
      <c r="J62" s="65"/>
      <c r="K62" s="65"/>
      <c r="L62" s="65"/>
      <c r="M62" s="65"/>
      <c r="N62" s="65"/>
      <c r="O62" s="65"/>
      <c r="P62" s="65"/>
      <c r="Q62" s="65"/>
    </row>
    <row r="63" spans="1:17" ht="39.950000000000003" customHeight="1" x14ac:dyDescent="0.2">
      <c r="A63" s="616" t="s">
        <v>121</v>
      </c>
      <c r="B63" s="623" t="s">
        <v>122</v>
      </c>
      <c r="C63" s="53" t="s">
        <v>20</v>
      </c>
      <c r="D63" s="55"/>
      <c r="E63" s="56"/>
      <c r="F63" s="56"/>
      <c r="G63" s="56"/>
      <c r="H63" s="56"/>
      <c r="I63" s="56"/>
      <c r="J63" s="56"/>
      <c r="K63" s="56"/>
      <c r="L63" s="56"/>
      <c r="M63" s="56"/>
      <c r="N63" s="56"/>
      <c r="O63" s="56"/>
      <c r="P63" s="56"/>
      <c r="Q63" s="56"/>
    </row>
    <row r="64" spans="1:17" ht="39.950000000000003" customHeight="1" x14ac:dyDescent="0.2">
      <c r="A64" s="616"/>
      <c r="B64" s="623"/>
      <c r="C64" s="53" t="s">
        <v>21</v>
      </c>
      <c r="D64" s="55"/>
      <c r="E64" s="56"/>
      <c r="F64" s="56"/>
      <c r="G64" s="56"/>
      <c r="H64" s="56"/>
      <c r="I64" s="56"/>
      <c r="J64" s="56"/>
      <c r="K64" s="56"/>
      <c r="L64" s="56"/>
      <c r="M64" s="56"/>
      <c r="N64" s="56"/>
      <c r="O64" s="56"/>
      <c r="P64" s="56"/>
      <c r="Q64" s="56"/>
    </row>
    <row r="65" spans="1:20" s="69" customFormat="1" ht="154.5" customHeight="1" x14ac:dyDescent="0.2">
      <c r="A65" s="624" t="s">
        <v>123</v>
      </c>
      <c r="B65" s="625" t="s">
        <v>124</v>
      </c>
      <c r="C65" s="68" t="s">
        <v>20</v>
      </c>
      <c r="D65" s="66"/>
      <c r="E65" s="66"/>
      <c r="F65" s="66" t="s">
        <v>185</v>
      </c>
      <c r="G65" s="66" t="s">
        <v>171</v>
      </c>
      <c r="H65" s="66" t="s">
        <v>186</v>
      </c>
      <c r="I65" s="66"/>
      <c r="J65" s="66" t="s">
        <v>186</v>
      </c>
      <c r="K65" s="66"/>
      <c r="L65" s="66"/>
      <c r="M65" s="66" t="s">
        <v>186</v>
      </c>
      <c r="N65" s="66"/>
      <c r="O65" s="66" t="s">
        <v>187</v>
      </c>
      <c r="P65" s="66" t="s">
        <v>188</v>
      </c>
      <c r="Q65" s="65"/>
    </row>
    <row r="66" spans="1:20" s="69" customFormat="1" ht="39.950000000000003" customHeight="1" x14ac:dyDescent="0.2">
      <c r="A66" s="624"/>
      <c r="B66" s="625"/>
      <c r="C66" s="68" t="s">
        <v>21</v>
      </c>
      <c r="D66" s="65"/>
      <c r="E66" s="65"/>
      <c r="F66" s="65"/>
      <c r="G66" s="65"/>
      <c r="H66" s="65"/>
      <c r="I66" s="65"/>
      <c r="J66" s="65"/>
      <c r="K66" s="65"/>
      <c r="L66" s="65"/>
      <c r="M66" s="65"/>
      <c r="N66" s="65"/>
      <c r="O66" s="65"/>
      <c r="P66" s="65"/>
      <c r="Q66" s="65"/>
    </row>
    <row r="67" spans="1:20" ht="39.950000000000003" customHeight="1" x14ac:dyDescent="0.2">
      <c r="A67" s="616" t="s">
        <v>125</v>
      </c>
      <c r="B67" s="623" t="s">
        <v>126</v>
      </c>
      <c r="C67" s="53" t="s">
        <v>20</v>
      </c>
      <c r="D67" s="55"/>
      <c r="E67" s="56"/>
      <c r="F67" s="56"/>
      <c r="G67" s="56"/>
      <c r="H67" s="56"/>
      <c r="I67" s="56"/>
      <c r="J67" s="56"/>
      <c r="K67" s="56"/>
      <c r="L67" s="56"/>
      <c r="M67" s="56"/>
      <c r="N67" s="56"/>
      <c r="O67" s="56"/>
      <c r="P67" s="56"/>
      <c r="Q67" s="56"/>
    </row>
    <row r="68" spans="1:20" ht="39.950000000000003" customHeight="1" x14ac:dyDescent="0.2">
      <c r="A68" s="616"/>
      <c r="B68" s="623"/>
      <c r="C68" s="53" t="s">
        <v>21</v>
      </c>
      <c r="D68" s="55"/>
      <c r="E68" s="56"/>
      <c r="F68" s="56"/>
      <c r="G68" s="56"/>
      <c r="H68" s="56"/>
      <c r="I68" s="56"/>
      <c r="J68" s="56"/>
      <c r="K68" s="56"/>
      <c r="L68" s="56"/>
      <c r="M68" s="56"/>
      <c r="N68" s="56"/>
      <c r="O68" s="56"/>
      <c r="P68" s="56"/>
      <c r="Q68" s="56"/>
    </row>
    <row r="69" spans="1:20" ht="147" customHeight="1" x14ac:dyDescent="0.2">
      <c r="A69" s="627" t="s">
        <v>127</v>
      </c>
      <c r="B69" s="630" t="s">
        <v>128</v>
      </c>
      <c r="C69" s="53" t="s">
        <v>20</v>
      </c>
      <c r="D69" s="55"/>
      <c r="E69" s="90" t="s">
        <v>155</v>
      </c>
      <c r="F69" s="90" t="s">
        <v>156</v>
      </c>
      <c r="G69" s="56"/>
      <c r="H69" s="56"/>
      <c r="I69" s="56"/>
      <c r="J69" s="56"/>
      <c r="K69" s="56"/>
      <c r="L69" s="56"/>
      <c r="M69" s="56"/>
      <c r="N69" s="56"/>
      <c r="O69" s="90" t="s">
        <v>157</v>
      </c>
      <c r="P69" s="56"/>
      <c r="Q69" s="56"/>
    </row>
    <row r="70" spans="1:20" ht="39.950000000000003" customHeight="1" x14ac:dyDescent="0.2">
      <c r="A70" s="628"/>
      <c r="B70" s="631"/>
      <c r="C70" s="53" t="s">
        <v>21</v>
      </c>
      <c r="D70" s="55"/>
      <c r="E70" s="56"/>
      <c r="F70" s="56"/>
      <c r="G70" s="56"/>
      <c r="H70" s="56"/>
      <c r="I70" s="56"/>
      <c r="J70" s="56"/>
      <c r="K70" s="56"/>
      <c r="L70" s="56"/>
      <c r="M70" s="56"/>
      <c r="N70" s="56"/>
      <c r="O70" s="56"/>
      <c r="P70" s="56"/>
      <c r="Q70" s="56"/>
    </row>
    <row r="71" spans="1:20" x14ac:dyDescent="0.2">
      <c r="A71" s="91"/>
      <c r="B71" s="91"/>
      <c r="C71" s="91"/>
      <c r="D71" s="91"/>
      <c r="E71" s="91"/>
      <c r="F71" s="91"/>
      <c r="G71" s="91"/>
      <c r="H71" s="91"/>
      <c r="I71" s="91"/>
      <c r="J71" s="91"/>
      <c r="K71" s="91"/>
      <c r="L71" s="91"/>
      <c r="M71" s="91"/>
      <c r="N71" s="91"/>
      <c r="O71" s="91"/>
      <c r="P71" s="91"/>
      <c r="Q71" s="91"/>
    </row>
    <row r="73" spans="1:20" x14ac:dyDescent="0.2">
      <c r="B73" s="635" t="s">
        <v>255</v>
      </c>
      <c r="C73" s="635"/>
      <c r="D73" s="635"/>
      <c r="E73" s="635"/>
      <c r="F73" s="635"/>
      <c r="G73" s="635"/>
      <c r="H73" s="635"/>
      <c r="I73" s="635"/>
      <c r="J73" s="635"/>
      <c r="K73" s="635"/>
      <c r="L73" s="635"/>
      <c r="M73" s="635"/>
      <c r="N73" s="635"/>
      <c r="O73" s="635"/>
      <c r="P73" s="635"/>
      <c r="Q73" s="635"/>
      <c r="R73" s="635"/>
      <c r="S73" s="635"/>
      <c r="T73" s="635"/>
    </row>
    <row r="74" spans="1:20" ht="15" x14ac:dyDescent="0.2">
      <c r="B74" s="38"/>
      <c r="C74" s="39"/>
      <c r="D74" s="40"/>
      <c r="E74" s="40"/>
      <c r="F74" s="40"/>
      <c r="G74" s="40"/>
      <c r="H74" s="40"/>
      <c r="I74" s="40"/>
      <c r="J74" s="40"/>
      <c r="K74" s="40"/>
      <c r="L74" s="40"/>
      <c r="M74" s="40"/>
      <c r="N74" s="40"/>
      <c r="O74" s="40"/>
      <c r="P74" s="40"/>
      <c r="Q74" s="40"/>
      <c r="R74" s="40"/>
      <c r="S74" s="40"/>
      <c r="T74" s="40"/>
    </row>
    <row r="75" spans="1:20" ht="15" x14ac:dyDescent="0.2">
      <c r="B75" s="38"/>
      <c r="C75" s="39"/>
      <c r="D75" s="40"/>
      <c r="E75" s="40"/>
      <c r="F75" s="40"/>
      <c r="G75" s="40"/>
      <c r="H75" s="40"/>
      <c r="I75" s="40"/>
      <c r="J75" s="40"/>
      <c r="K75" s="40"/>
      <c r="L75" s="40"/>
      <c r="M75" s="40"/>
      <c r="N75" s="40"/>
      <c r="O75" s="40"/>
      <c r="P75" s="40"/>
      <c r="Q75" s="40"/>
      <c r="R75" s="40"/>
      <c r="S75" s="40"/>
      <c r="T75" s="40"/>
    </row>
    <row r="76" spans="1:20" ht="15" x14ac:dyDescent="0.2">
      <c r="B76" s="38"/>
      <c r="C76" s="39"/>
      <c r="D76" s="40"/>
      <c r="E76" s="40"/>
      <c r="F76" s="40"/>
      <c r="G76" s="40"/>
      <c r="H76" s="40"/>
      <c r="I76" s="40"/>
      <c r="J76" s="40"/>
      <c r="K76" s="40"/>
      <c r="L76" s="40"/>
      <c r="M76" s="40"/>
      <c r="N76" s="40"/>
      <c r="O76" s="40"/>
      <c r="P76" s="40"/>
      <c r="Q76" s="40"/>
      <c r="R76" s="40"/>
      <c r="S76" s="40"/>
      <c r="T76" s="40"/>
    </row>
    <row r="77" spans="1:20" ht="15" x14ac:dyDescent="0.2">
      <c r="B77" s="38"/>
      <c r="C77" s="39"/>
      <c r="D77" s="40"/>
      <c r="E77" s="40"/>
      <c r="F77" s="40"/>
      <c r="G77" s="40"/>
      <c r="H77" s="40"/>
      <c r="I77" s="40"/>
      <c r="J77" s="40"/>
      <c r="K77" s="40"/>
      <c r="L77" s="40"/>
      <c r="M77" s="40"/>
      <c r="N77" s="40"/>
      <c r="O77" s="40"/>
      <c r="P77" s="40"/>
      <c r="Q77" s="40"/>
      <c r="R77" s="40"/>
      <c r="S77" s="40"/>
      <c r="T77" s="40"/>
    </row>
    <row r="78" spans="1:20" ht="15" x14ac:dyDescent="0.2">
      <c r="B78" s="41" t="s">
        <v>47</v>
      </c>
      <c r="C78" s="42"/>
      <c r="D78" s="43"/>
      <c r="E78" s="43"/>
      <c r="F78" s="40"/>
      <c r="G78" s="40"/>
      <c r="H78" s="40"/>
      <c r="I78" s="40"/>
      <c r="J78" s="40"/>
      <c r="K78" s="40"/>
      <c r="L78" s="40"/>
      <c r="M78" s="40"/>
      <c r="N78" s="40"/>
      <c r="O78" s="40"/>
      <c r="P78" s="40"/>
      <c r="Q78" s="40"/>
      <c r="R78" s="40"/>
      <c r="S78" s="40"/>
      <c r="T78" s="40"/>
    </row>
    <row r="79" spans="1:20" ht="58.5" customHeight="1" x14ac:dyDescent="0.2">
      <c r="B79" s="636" t="s">
        <v>216</v>
      </c>
      <c r="C79" s="636"/>
      <c r="D79" s="636"/>
      <c r="E79" s="636"/>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cfvo type="max"/>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P569"/>
  <sheetViews>
    <sheetView zoomScale="25" zoomScaleNormal="25" zoomScaleSheetLayoutView="49" workbookViewId="0">
      <pane xSplit="3" ySplit="5" topLeftCell="V9" activePane="bottomRight" state="frozen"/>
      <selection pane="topRight" activeCell="D1" sqref="D1"/>
      <selection pane="bottomLeft" activeCell="A6" sqref="A6"/>
      <selection pane="bottomRight" activeCell="AB12" sqref="AB12:AB15"/>
    </sheetView>
  </sheetViews>
  <sheetFormatPr defaultColWidth="9.140625" defaultRowHeight="63.75" customHeight="1" x14ac:dyDescent="0.25"/>
  <cols>
    <col min="1" max="1" width="13.42578125" style="98" customWidth="1"/>
    <col min="2" max="2" width="25.140625" style="98" customWidth="1"/>
    <col min="3" max="3" width="33" style="98" customWidth="1"/>
    <col min="4" max="4" width="23" style="102" customWidth="1"/>
    <col min="5" max="5" width="36.140625" style="103" customWidth="1"/>
    <col min="6" max="6" width="30.85546875" style="103" customWidth="1"/>
    <col min="7" max="7" width="23" style="103" customWidth="1"/>
    <col min="8" max="8" width="29.42578125" style="98" customWidth="1"/>
    <col min="9" max="9" width="29.5703125" style="98" customWidth="1"/>
    <col min="10" max="10" width="20.42578125" style="98" customWidth="1"/>
    <col min="11" max="11" width="29.5703125" style="98" customWidth="1"/>
    <col min="12" max="12" width="28.85546875" style="98" customWidth="1"/>
    <col min="13" max="13" width="18.28515625" style="98" customWidth="1"/>
    <col min="14" max="14" width="30.85546875" style="98" customWidth="1"/>
    <col min="15" max="15" width="29.7109375" style="98" customWidth="1"/>
    <col min="16" max="16" width="18.28515625" style="98" customWidth="1"/>
    <col min="17" max="17" width="26.85546875" style="169" customWidth="1"/>
    <col min="18" max="18" width="27.42578125" style="169" customWidth="1"/>
    <col min="19" max="19" width="22.28515625" style="169" customWidth="1"/>
    <col min="20" max="20" width="27.7109375" style="98" customWidth="1"/>
    <col min="21" max="21" width="27.85546875" style="98" customWidth="1"/>
    <col min="22" max="22" width="24.140625" style="98" customWidth="1"/>
    <col min="23" max="23" width="31" style="98" customWidth="1"/>
    <col min="24" max="24" width="27.140625" style="98" customWidth="1"/>
    <col min="25" max="25" width="17.85546875" style="98" customWidth="1"/>
    <col min="26" max="26" width="30.42578125" style="98" customWidth="1"/>
    <col min="27" max="27" width="30" style="98" customWidth="1"/>
    <col min="28" max="28" width="21.28515625" style="98" customWidth="1"/>
    <col min="29" max="29" width="27.28515625" style="98" customWidth="1"/>
    <col min="30" max="30" width="31.140625" style="98" customWidth="1"/>
    <col min="31" max="31" width="20.28515625" style="169" customWidth="1"/>
    <col min="32" max="32" width="30.85546875" style="169" customWidth="1"/>
    <col min="33" max="33" width="12.28515625" style="169" customWidth="1"/>
    <col min="34" max="34" width="12.140625" style="169" customWidth="1"/>
    <col min="35" max="35" width="32.42578125" style="169" customWidth="1"/>
    <col min="36" max="36" width="10" style="169" customWidth="1"/>
    <col min="37" max="37" width="12.28515625" style="169" customWidth="1"/>
    <col min="38" max="38" width="29.140625" style="98" customWidth="1"/>
    <col min="39" max="39" width="11.5703125" style="98" customWidth="1"/>
    <col min="40" max="40" width="12.42578125" style="98" customWidth="1"/>
    <col min="41" max="41" width="32.42578125" style="98" customWidth="1"/>
    <col min="42" max="42" width="10.7109375" style="98" customWidth="1"/>
    <col min="43" max="43" width="15.85546875" style="98" customWidth="1"/>
    <col min="44" max="44" width="94.5703125" style="95" customWidth="1"/>
    <col min="45" max="46" width="9.140625" style="95"/>
    <col min="47" max="47" width="32.42578125" style="95" customWidth="1"/>
    <col min="48" max="48" width="27" style="95" customWidth="1"/>
    <col min="49" max="49" width="27.7109375" style="95" customWidth="1"/>
    <col min="50" max="16384" width="9.140625" style="95"/>
  </cols>
  <sheetData>
    <row r="1" spans="1:44" s="147" customFormat="1" ht="38.25" customHeight="1" x14ac:dyDescent="0.25">
      <c r="A1" s="806" t="s">
        <v>563</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row>
    <row r="2" spans="1:44" s="147" customFormat="1" ht="57.75" customHeight="1" thickBot="1" x14ac:dyDescent="0.3">
      <c r="A2" s="722" t="s">
        <v>422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row>
    <row r="3" spans="1:44" ht="35.25" customHeight="1" x14ac:dyDescent="0.25">
      <c r="A3" s="723" t="s">
        <v>0</v>
      </c>
      <c r="B3" s="726" t="s">
        <v>276</v>
      </c>
      <c r="C3" s="726" t="s">
        <v>263</v>
      </c>
      <c r="D3" s="726" t="s">
        <v>40</v>
      </c>
      <c r="E3" s="726" t="s">
        <v>259</v>
      </c>
      <c r="F3" s="726"/>
      <c r="G3" s="726"/>
      <c r="H3" s="728" t="s">
        <v>256</v>
      </c>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9"/>
      <c r="AR3" s="730" t="s">
        <v>283</v>
      </c>
    </row>
    <row r="4" spans="1:44" ht="38.25" customHeight="1" x14ac:dyDescent="0.25">
      <c r="A4" s="724"/>
      <c r="B4" s="646"/>
      <c r="C4" s="646"/>
      <c r="D4" s="646"/>
      <c r="E4" s="646" t="s">
        <v>485</v>
      </c>
      <c r="F4" s="646" t="s">
        <v>265</v>
      </c>
      <c r="G4" s="733" t="s">
        <v>19</v>
      </c>
      <c r="H4" s="735" t="s">
        <v>17</v>
      </c>
      <c r="I4" s="735"/>
      <c r="J4" s="735"/>
      <c r="K4" s="735" t="s">
        <v>18</v>
      </c>
      <c r="L4" s="735"/>
      <c r="M4" s="735"/>
      <c r="N4" s="735" t="s">
        <v>22</v>
      </c>
      <c r="O4" s="735"/>
      <c r="P4" s="735"/>
      <c r="Q4" s="735" t="s">
        <v>24</v>
      </c>
      <c r="R4" s="735"/>
      <c r="S4" s="735"/>
      <c r="T4" s="735" t="s">
        <v>25</v>
      </c>
      <c r="U4" s="735"/>
      <c r="V4" s="735"/>
      <c r="W4" s="735" t="s">
        <v>26</v>
      </c>
      <c r="X4" s="735"/>
      <c r="Y4" s="735"/>
      <c r="Z4" s="735" t="s">
        <v>28</v>
      </c>
      <c r="AA4" s="736"/>
      <c r="AB4" s="736"/>
      <c r="AC4" s="735" t="s">
        <v>29</v>
      </c>
      <c r="AD4" s="736"/>
      <c r="AE4" s="736"/>
      <c r="AF4" s="735" t="s">
        <v>30</v>
      </c>
      <c r="AG4" s="736"/>
      <c r="AH4" s="736"/>
      <c r="AI4" s="735" t="s">
        <v>32</v>
      </c>
      <c r="AJ4" s="736"/>
      <c r="AK4" s="736"/>
      <c r="AL4" s="735" t="s">
        <v>33</v>
      </c>
      <c r="AM4" s="736"/>
      <c r="AN4" s="736"/>
      <c r="AO4" s="735" t="s">
        <v>34</v>
      </c>
      <c r="AP4" s="735"/>
      <c r="AQ4" s="807"/>
      <c r="AR4" s="731"/>
    </row>
    <row r="5" spans="1:44" ht="198.75" customHeight="1" thickBot="1" x14ac:dyDescent="0.3">
      <c r="A5" s="725"/>
      <c r="B5" s="727"/>
      <c r="C5" s="727"/>
      <c r="D5" s="727"/>
      <c r="E5" s="727"/>
      <c r="F5" s="727"/>
      <c r="G5" s="734"/>
      <c r="H5" s="256" t="s">
        <v>20</v>
      </c>
      <c r="I5" s="256" t="s">
        <v>21</v>
      </c>
      <c r="J5" s="257" t="s">
        <v>19</v>
      </c>
      <c r="K5" s="256" t="s">
        <v>20</v>
      </c>
      <c r="L5" s="256" t="s">
        <v>21</v>
      </c>
      <c r="M5" s="257" t="s">
        <v>19</v>
      </c>
      <c r="N5" s="256" t="s">
        <v>20</v>
      </c>
      <c r="O5" s="256" t="s">
        <v>21</v>
      </c>
      <c r="P5" s="257" t="s">
        <v>19</v>
      </c>
      <c r="Q5" s="256" t="s">
        <v>20</v>
      </c>
      <c r="R5" s="256" t="s">
        <v>21</v>
      </c>
      <c r="S5" s="257" t="s">
        <v>19</v>
      </c>
      <c r="T5" s="256" t="s">
        <v>20</v>
      </c>
      <c r="U5" s="256" t="s">
        <v>21</v>
      </c>
      <c r="V5" s="257" t="s">
        <v>19</v>
      </c>
      <c r="W5" s="256" t="s">
        <v>20</v>
      </c>
      <c r="X5" s="256" t="s">
        <v>21</v>
      </c>
      <c r="Y5" s="257" t="s">
        <v>19</v>
      </c>
      <c r="Z5" s="256" t="s">
        <v>20</v>
      </c>
      <c r="AA5" s="256" t="s">
        <v>21</v>
      </c>
      <c r="AB5" s="257" t="s">
        <v>19</v>
      </c>
      <c r="AC5" s="256" t="s">
        <v>20</v>
      </c>
      <c r="AD5" s="256" t="s">
        <v>21</v>
      </c>
      <c r="AE5" s="257" t="s">
        <v>19</v>
      </c>
      <c r="AF5" s="256" t="s">
        <v>20</v>
      </c>
      <c r="AG5" s="256" t="s">
        <v>21</v>
      </c>
      <c r="AH5" s="257" t="s">
        <v>19</v>
      </c>
      <c r="AI5" s="256" t="s">
        <v>20</v>
      </c>
      <c r="AJ5" s="256" t="s">
        <v>21</v>
      </c>
      <c r="AK5" s="257" t="s">
        <v>19</v>
      </c>
      <c r="AL5" s="256" t="s">
        <v>20</v>
      </c>
      <c r="AM5" s="256" t="s">
        <v>21</v>
      </c>
      <c r="AN5" s="257" t="s">
        <v>19</v>
      </c>
      <c r="AO5" s="256" t="s">
        <v>20</v>
      </c>
      <c r="AP5" s="256" t="s">
        <v>21</v>
      </c>
      <c r="AQ5" s="258" t="s">
        <v>19</v>
      </c>
      <c r="AR5" s="732"/>
    </row>
    <row r="6" spans="1:44" s="96" customFormat="1" ht="25.5" customHeight="1" thickBot="1" x14ac:dyDescent="0.3">
      <c r="A6" s="165">
        <v>1</v>
      </c>
      <c r="B6" s="162">
        <v>2</v>
      </c>
      <c r="C6" s="162">
        <v>3</v>
      </c>
      <c r="D6" s="162">
        <v>4</v>
      </c>
      <c r="E6" s="162">
        <v>5</v>
      </c>
      <c r="F6" s="162">
        <v>6</v>
      </c>
      <c r="G6" s="163">
        <v>7</v>
      </c>
      <c r="H6" s="162">
        <v>8</v>
      </c>
      <c r="I6" s="162">
        <v>9</v>
      </c>
      <c r="J6" s="163">
        <v>10</v>
      </c>
      <c r="K6" s="162">
        <v>11</v>
      </c>
      <c r="L6" s="162">
        <v>12</v>
      </c>
      <c r="M6" s="163">
        <v>13</v>
      </c>
      <c r="N6" s="162">
        <v>14</v>
      </c>
      <c r="O6" s="162">
        <v>15</v>
      </c>
      <c r="P6" s="163">
        <v>16</v>
      </c>
      <c r="Q6" s="162">
        <v>17</v>
      </c>
      <c r="R6" s="162">
        <v>18</v>
      </c>
      <c r="S6" s="163">
        <v>19</v>
      </c>
      <c r="T6" s="162">
        <v>20</v>
      </c>
      <c r="U6" s="162">
        <v>21</v>
      </c>
      <c r="V6" s="163">
        <v>22</v>
      </c>
      <c r="W6" s="162">
        <v>23</v>
      </c>
      <c r="X6" s="162">
        <v>24</v>
      </c>
      <c r="Y6" s="163">
        <v>25</v>
      </c>
      <c r="Z6" s="162">
        <v>26</v>
      </c>
      <c r="AA6" s="162">
        <v>27</v>
      </c>
      <c r="AB6" s="163">
        <v>28</v>
      </c>
      <c r="AC6" s="162">
        <v>29</v>
      </c>
      <c r="AD6" s="162">
        <v>30</v>
      </c>
      <c r="AE6" s="163">
        <v>31</v>
      </c>
      <c r="AF6" s="162">
        <v>32</v>
      </c>
      <c r="AG6" s="162">
        <v>33</v>
      </c>
      <c r="AH6" s="163">
        <v>34</v>
      </c>
      <c r="AI6" s="162">
        <v>35</v>
      </c>
      <c r="AJ6" s="162">
        <v>36</v>
      </c>
      <c r="AK6" s="163">
        <v>37</v>
      </c>
      <c r="AL6" s="162">
        <v>38</v>
      </c>
      <c r="AM6" s="162">
        <v>39</v>
      </c>
      <c r="AN6" s="163">
        <v>40</v>
      </c>
      <c r="AO6" s="162">
        <v>41</v>
      </c>
      <c r="AP6" s="162">
        <v>42</v>
      </c>
      <c r="AQ6" s="163">
        <v>43</v>
      </c>
      <c r="AR6" s="166">
        <v>44</v>
      </c>
    </row>
    <row r="7" spans="1:44" s="285" customFormat="1" ht="241.5" customHeight="1" thickBot="1" x14ac:dyDescent="0.3">
      <c r="A7" s="740" t="s">
        <v>277</v>
      </c>
      <c r="B7" s="681"/>
      <c r="C7" s="681"/>
      <c r="D7" s="310" t="s">
        <v>261</v>
      </c>
      <c r="E7" s="311">
        <f>H7+K7+N7+Q7+T7+W7+Z7+AC7+AF7+AI7+AL7+AO7</f>
        <v>1083909.72</v>
      </c>
      <c r="F7" s="311">
        <f>I7+L7+O7+R7+U7+X7+AA7+AD7+AG7+AJ7+AM7+AP7</f>
        <v>423902.60000000003</v>
      </c>
      <c r="G7" s="581">
        <f>F7/E7</f>
        <v>0.39108663035146513</v>
      </c>
      <c r="H7" s="313">
        <f>H8+H10+H12+H17+H18</f>
        <v>29486</v>
      </c>
      <c r="I7" s="313">
        <f>I8+I10+I12+I17+I18</f>
        <v>29486</v>
      </c>
      <c r="J7" s="201">
        <f>I7/H7</f>
        <v>1</v>
      </c>
      <c r="K7" s="200">
        <f>K8+K10+K12+K17+K18</f>
        <v>37636.400000000001</v>
      </c>
      <c r="L7" s="200">
        <f>L8+L10+L12+L17+L18</f>
        <v>37636.400000000001</v>
      </c>
      <c r="M7" s="202">
        <f>L7/K7</f>
        <v>1</v>
      </c>
      <c r="N7" s="200">
        <f>N8+N10+N12+N17+N18</f>
        <v>122136.29999999999</v>
      </c>
      <c r="O7" s="200">
        <f>O8+O10+O12+O17+O18</f>
        <v>122136.29999999999</v>
      </c>
      <c r="P7" s="202">
        <f>O7/N7</f>
        <v>1</v>
      </c>
      <c r="Q7" s="200">
        <f>Q8+Q10+Q12+Q17+Q18</f>
        <v>32020.1</v>
      </c>
      <c r="R7" s="200">
        <f>R8+R10+R12+R17+R18</f>
        <v>32020.1</v>
      </c>
      <c r="S7" s="202">
        <f>R7/Q7</f>
        <v>1</v>
      </c>
      <c r="T7" s="200">
        <f>T8+T10+T12+T17+T18</f>
        <v>42334.1</v>
      </c>
      <c r="U7" s="200">
        <f>U8+U10+U12+U17+U18</f>
        <v>42334.1</v>
      </c>
      <c r="V7" s="202">
        <f>U7/T7</f>
        <v>1</v>
      </c>
      <c r="W7" s="200">
        <f>W8+W10+W12+W17+W18</f>
        <v>80789.000000000015</v>
      </c>
      <c r="X7" s="200">
        <f>X8+X10+X12+X17+X18</f>
        <v>80784.100000000006</v>
      </c>
      <c r="Y7" s="202">
        <f>X7/W7</f>
        <v>0.99993934817858854</v>
      </c>
      <c r="Z7" s="200">
        <f>Z8+Z10+Z12+Z17+Z18</f>
        <v>99095.799999999988</v>
      </c>
      <c r="AA7" s="200">
        <f>AA8+AA10+AA12+AA17+AA18</f>
        <v>42975.4</v>
      </c>
      <c r="AB7" s="202">
        <f>AA7/Z7</f>
        <v>0.43367529199017524</v>
      </c>
      <c r="AC7" s="200">
        <f>AC8+AC10+AC12+AC17+AC18</f>
        <v>36530.5</v>
      </c>
      <c r="AD7" s="200">
        <f>AD8+AD10+AD12+AD17+AD18</f>
        <v>36530.199999999997</v>
      </c>
      <c r="AE7" s="202">
        <f>AD7/AC7</f>
        <v>0.99999178768426378</v>
      </c>
      <c r="AF7" s="200">
        <f>AF8+AF10+AF12+AF17+AF18</f>
        <v>160942.88999999998</v>
      </c>
      <c r="AG7" s="200">
        <f>AG8+AG10+AG12+AG17+AG18</f>
        <v>0</v>
      </c>
      <c r="AH7" s="202">
        <f>AG7/AF7*1</f>
        <v>0</v>
      </c>
      <c r="AI7" s="200">
        <f>AI8+AI10+AI12+AI17+AI18</f>
        <v>166012.94</v>
      </c>
      <c r="AJ7" s="200">
        <f>AJ8+AJ10+AJ12+AJ17+AJ18</f>
        <v>0</v>
      </c>
      <c r="AK7" s="202">
        <f>AJ7/AI7*1</f>
        <v>0</v>
      </c>
      <c r="AL7" s="200">
        <f>AL8+AL10+AL12+AL17+AL18</f>
        <v>56711.189999999995</v>
      </c>
      <c r="AM7" s="200">
        <f>AM8+AM10+AM12+AM17+AM18</f>
        <v>0</v>
      </c>
      <c r="AN7" s="201">
        <f>AM7/AL7</f>
        <v>0</v>
      </c>
      <c r="AO7" s="200">
        <f>AO8+AO10+AO12+AO17+AO18</f>
        <v>220214.5</v>
      </c>
      <c r="AP7" s="200">
        <f>AP8+AP10+AP12+AP17+AP18</f>
        <v>0</v>
      </c>
      <c r="AQ7" s="314">
        <f>AP7/AO7*100</f>
        <v>0</v>
      </c>
      <c r="AR7" s="422" t="s">
        <v>540</v>
      </c>
    </row>
    <row r="8" spans="1:44" s="285" customFormat="1" ht="222" customHeight="1" x14ac:dyDescent="0.25">
      <c r="A8" s="741"/>
      <c r="B8" s="656"/>
      <c r="C8" s="656"/>
      <c r="D8" s="652" t="s">
        <v>37</v>
      </c>
      <c r="E8" s="693">
        <f t="shared" ref="E8:F18" si="0">H8+K8+N8+Q8+T8+W8+Z8+AC8+AF8+AI8+AL8+AO8</f>
        <v>4160.6000000000004</v>
      </c>
      <c r="F8" s="693">
        <f>I8+L8+O8+R8+U8+X8+AA8+AD8+AG8+AJ8+AM8+AP8</f>
        <v>3316.5</v>
      </c>
      <c r="G8" s="695">
        <f>F8/E8</f>
        <v>0.79712060760467229</v>
      </c>
      <c r="H8" s="654">
        <f>H387+H479</f>
        <v>0</v>
      </c>
      <c r="I8" s="654">
        <f>I387+I479</f>
        <v>0</v>
      </c>
      <c r="J8" s="691"/>
      <c r="K8" s="654">
        <f>K387+K479</f>
        <v>1040.0999999999999</v>
      </c>
      <c r="L8" s="654">
        <f>L387+L479</f>
        <v>1040.0999999999999</v>
      </c>
      <c r="M8" s="669">
        <f>L8/K8</f>
        <v>1</v>
      </c>
      <c r="N8" s="654">
        <f>N387+N479</f>
        <v>0</v>
      </c>
      <c r="O8" s="654">
        <f>O387+O479</f>
        <v>0</v>
      </c>
      <c r="P8" s="691"/>
      <c r="Q8" s="654">
        <f>Q387+Q479</f>
        <v>1098</v>
      </c>
      <c r="R8" s="654">
        <f>R387+R479</f>
        <v>1098</v>
      </c>
      <c r="S8" s="689">
        <v>1</v>
      </c>
      <c r="T8" s="654">
        <f>T387+T479</f>
        <v>0</v>
      </c>
      <c r="U8" s="654">
        <f>U387+U479</f>
        <v>0</v>
      </c>
      <c r="V8" s="691"/>
      <c r="W8" s="654">
        <f>W387+W479</f>
        <v>0</v>
      </c>
      <c r="X8" s="654">
        <f>X387+X479</f>
        <v>0</v>
      </c>
      <c r="Y8" s="699"/>
      <c r="Z8" s="654">
        <f>Z387+Z479</f>
        <v>2022.5</v>
      </c>
      <c r="AA8" s="654">
        <f>AA387+AA479</f>
        <v>1178.4000000000001</v>
      </c>
      <c r="AB8" s="688">
        <v>0</v>
      </c>
      <c r="AC8" s="654">
        <f>AC387+AC479</f>
        <v>0</v>
      </c>
      <c r="AD8" s="654">
        <f>AD387+AD479</f>
        <v>0</v>
      </c>
      <c r="AE8" s="701"/>
      <c r="AF8" s="654">
        <f>AF387+AF479</f>
        <v>0</v>
      </c>
      <c r="AG8" s="654">
        <f>AG387+AG479</f>
        <v>0</v>
      </c>
      <c r="AH8" s="699"/>
      <c r="AI8" s="654">
        <f>AI38+AI52+AI373</f>
        <v>0</v>
      </c>
      <c r="AJ8" s="654">
        <f>AJ387+AJ479</f>
        <v>0</v>
      </c>
      <c r="AK8" s="688">
        <v>0</v>
      </c>
      <c r="AL8" s="654">
        <f>AL387+AL479</f>
        <v>0</v>
      </c>
      <c r="AM8" s="654">
        <f>AM387+AM479</f>
        <v>0</v>
      </c>
      <c r="AN8" s="689"/>
      <c r="AO8" s="654">
        <f>AO387+AO479</f>
        <v>0</v>
      </c>
      <c r="AP8" s="654">
        <f>AP387+AP479</f>
        <v>0</v>
      </c>
      <c r="AQ8" s="688">
        <v>0</v>
      </c>
      <c r="AR8" s="675" t="s">
        <v>541</v>
      </c>
    </row>
    <row r="9" spans="1:44" s="285" customFormat="1" ht="60" customHeight="1" x14ac:dyDescent="0.25">
      <c r="A9" s="741"/>
      <c r="B9" s="656"/>
      <c r="C9" s="656"/>
      <c r="D9" s="653"/>
      <c r="E9" s="694"/>
      <c r="F9" s="694"/>
      <c r="G9" s="696"/>
      <c r="H9" s="655"/>
      <c r="I9" s="655"/>
      <c r="J9" s="692"/>
      <c r="K9" s="655"/>
      <c r="L9" s="655"/>
      <c r="M9" s="670"/>
      <c r="N9" s="655"/>
      <c r="O9" s="655"/>
      <c r="P9" s="692"/>
      <c r="Q9" s="655"/>
      <c r="R9" s="655"/>
      <c r="S9" s="690"/>
      <c r="T9" s="655"/>
      <c r="U9" s="655"/>
      <c r="V9" s="692"/>
      <c r="W9" s="655"/>
      <c r="X9" s="655"/>
      <c r="Y9" s="700"/>
      <c r="Z9" s="655"/>
      <c r="AA9" s="655"/>
      <c r="AB9" s="670"/>
      <c r="AC9" s="655"/>
      <c r="AD9" s="655"/>
      <c r="AE9" s="700"/>
      <c r="AF9" s="655"/>
      <c r="AG9" s="655"/>
      <c r="AH9" s="700"/>
      <c r="AI9" s="655"/>
      <c r="AJ9" s="655"/>
      <c r="AK9" s="670"/>
      <c r="AL9" s="655"/>
      <c r="AM9" s="655"/>
      <c r="AN9" s="690"/>
      <c r="AO9" s="655"/>
      <c r="AP9" s="655"/>
      <c r="AQ9" s="670"/>
      <c r="AR9" s="677"/>
    </row>
    <row r="10" spans="1:44" s="285" customFormat="1" ht="409.6" customHeight="1" x14ac:dyDescent="0.25">
      <c r="A10" s="741"/>
      <c r="B10" s="656"/>
      <c r="C10" s="656"/>
      <c r="D10" s="652" t="s">
        <v>2</v>
      </c>
      <c r="E10" s="693">
        <f t="shared" si="0"/>
        <v>193878.77000000005</v>
      </c>
      <c r="F10" s="693">
        <f>I10+L10+O10+R10+U10+X10+AA10+AD10+AG10+AJ10+AM10+AP10</f>
        <v>116912.20000000001</v>
      </c>
      <c r="G10" s="704">
        <f>F10/E10</f>
        <v>0.60301702966240178</v>
      </c>
      <c r="H10" s="654">
        <f>H388+H480</f>
        <v>12936.3</v>
      </c>
      <c r="I10" s="654">
        <f>I388+I480</f>
        <v>12936.3</v>
      </c>
      <c r="J10" s="669">
        <f>I10/H10</f>
        <v>1</v>
      </c>
      <c r="K10" s="654">
        <f>K388+K480</f>
        <v>14790.2</v>
      </c>
      <c r="L10" s="654">
        <f>L388+L480</f>
        <v>14790.2</v>
      </c>
      <c r="M10" s="669">
        <f>L10/K10</f>
        <v>1</v>
      </c>
      <c r="N10" s="654">
        <f>N388+N480</f>
        <v>13017.7</v>
      </c>
      <c r="O10" s="654">
        <f>O388+O480</f>
        <v>13017.7</v>
      </c>
      <c r="P10" s="669">
        <f t="shared" ref="P10:P12" si="1">O10/N10</f>
        <v>1</v>
      </c>
      <c r="Q10" s="654">
        <f>Q388+Q480</f>
        <v>14722.4</v>
      </c>
      <c r="R10" s="654">
        <f>R388+R480</f>
        <v>14722.4</v>
      </c>
      <c r="S10" s="669">
        <f t="shared" ref="S10:S12" si="2">R10/Q10</f>
        <v>1</v>
      </c>
      <c r="T10" s="654">
        <f>T388+T480</f>
        <v>17057.099999999999</v>
      </c>
      <c r="U10" s="654">
        <f>U388+U480</f>
        <v>17057.099999999999</v>
      </c>
      <c r="V10" s="669">
        <f t="shared" ref="V10:V12" si="3">U10/T10</f>
        <v>1</v>
      </c>
      <c r="W10" s="654">
        <f>W388+W480</f>
        <v>14802.1</v>
      </c>
      <c r="X10" s="654">
        <f>X388+X480</f>
        <v>14802.1</v>
      </c>
      <c r="Y10" s="669">
        <f t="shared" ref="Y10:Y12" si="4">X10/W10</f>
        <v>1</v>
      </c>
      <c r="Z10" s="654">
        <f>Z388+Z480</f>
        <v>19888.900000000001</v>
      </c>
      <c r="AA10" s="654">
        <f>AA388+AA480</f>
        <v>14850.300000000001</v>
      </c>
      <c r="AB10" s="669">
        <f t="shared" ref="AB10:AB12" si="5">AA10/Z10</f>
        <v>0.74666271136161377</v>
      </c>
      <c r="AC10" s="654">
        <f>AC388+AC480</f>
        <v>14736.099999999999</v>
      </c>
      <c r="AD10" s="654">
        <f>AD388+AD480</f>
        <v>14736.099999999999</v>
      </c>
      <c r="AE10" s="669">
        <f t="shared" ref="AE10:AE12" si="6">AD10/AC10</f>
        <v>1</v>
      </c>
      <c r="AF10" s="654">
        <f>AF388+AF480</f>
        <v>22802.29</v>
      </c>
      <c r="AG10" s="654">
        <f>AG388+AG480</f>
        <v>0</v>
      </c>
      <c r="AH10" s="669">
        <f t="shared" ref="AH10:AH12" si="7">AG10/AF10</f>
        <v>0</v>
      </c>
      <c r="AI10" s="654">
        <f>AI388+AI480</f>
        <v>23065.39</v>
      </c>
      <c r="AJ10" s="654">
        <f>AJ388+AJ480</f>
        <v>0</v>
      </c>
      <c r="AK10" s="669">
        <f t="shared" ref="AK10:AK12" si="8">AJ10/AI10</f>
        <v>0</v>
      </c>
      <c r="AL10" s="654">
        <f>AL388+AL480</f>
        <v>13604.39</v>
      </c>
      <c r="AM10" s="654">
        <f>AM388+AM480</f>
        <v>0</v>
      </c>
      <c r="AN10" s="669">
        <f t="shared" ref="AN10:AN12" si="9">AM10/AL10</f>
        <v>0</v>
      </c>
      <c r="AO10" s="654">
        <f>AO388+AO480</f>
        <v>12455.9</v>
      </c>
      <c r="AP10" s="654">
        <f>AP388+AP480</f>
        <v>0</v>
      </c>
      <c r="AQ10" s="669">
        <f t="shared" ref="AQ10:AQ12" si="10">AP10/AO10</f>
        <v>0</v>
      </c>
      <c r="AR10" s="702" t="s">
        <v>582</v>
      </c>
    </row>
    <row r="11" spans="1:44" s="285" customFormat="1" ht="409.6" customHeight="1" x14ac:dyDescent="0.25">
      <c r="A11" s="741"/>
      <c r="B11" s="656"/>
      <c r="C11" s="656"/>
      <c r="D11" s="653"/>
      <c r="E11" s="694"/>
      <c r="F11" s="694"/>
      <c r="G11" s="696"/>
      <c r="H11" s="655"/>
      <c r="I11" s="655"/>
      <c r="J11" s="670"/>
      <c r="K11" s="655"/>
      <c r="L11" s="655"/>
      <c r="M11" s="670"/>
      <c r="N11" s="655"/>
      <c r="O11" s="655"/>
      <c r="P11" s="670"/>
      <c r="Q11" s="655"/>
      <c r="R11" s="655"/>
      <c r="S11" s="670"/>
      <c r="T11" s="655"/>
      <c r="U11" s="655"/>
      <c r="V11" s="670"/>
      <c r="W11" s="655"/>
      <c r="X11" s="655"/>
      <c r="Y11" s="670"/>
      <c r="Z11" s="655"/>
      <c r="AA11" s="655"/>
      <c r="AB11" s="670"/>
      <c r="AC11" s="655"/>
      <c r="AD11" s="655"/>
      <c r="AE11" s="670"/>
      <c r="AF11" s="655"/>
      <c r="AG11" s="655"/>
      <c r="AH11" s="670"/>
      <c r="AI11" s="655"/>
      <c r="AJ11" s="655"/>
      <c r="AK11" s="670"/>
      <c r="AL11" s="655"/>
      <c r="AM11" s="655"/>
      <c r="AN11" s="670"/>
      <c r="AO11" s="655"/>
      <c r="AP11" s="655"/>
      <c r="AQ11" s="670"/>
      <c r="AR11" s="703"/>
    </row>
    <row r="12" spans="1:44" s="285" customFormat="1" ht="290.25" customHeight="1" x14ac:dyDescent="0.25">
      <c r="A12" s="741"/>
      <c r="B12" s="656"/>
      <c r="C12" s="656"/>
      <c r="D12" s="652" t="s">
        <v>284</v>
      </c>
      <c r="E12" s="693">
        <f>H12+K12+N12+Q12+T12+W12+Z12+AC12+AF12+AI12+AL12+AO12</f>
        <v>885870.35</v>
      </c>
      <c r="F12" s="693">
        <f>I12+L12+O12+R12+U12+X12+AA12+AD12+AG12+AJ12+AM12+AP12</f>
        <v>303673.89999999997</v>
      </c>
      <c r="G12" s="704">
        <f>F12/E12</f>
        <v>0.34279722760785475</v>
      </c>
      <c r="H12" s="654">
        <f t="shared" ref="H12:I12" si="11">H390+H481</f>
        <v>16549.7</v>
      </c>
      <c r="I12" s="654">
        <f t="shared" si="11"/>
        <v>16549.7</v>
      </c>
      <c r="J12" s="669">
        <f>I12/H12</f>
        <v>1</v>
      </c>
      <c r="K12" s="654">
        <f t="shared" ref="K12:L12" si="12">K390+K481</f>
        <v>21806.1</v>
      </c>
      <c r="L12" s="654">
        <f t="shared" si="12"/>
        <v>21806.1</v>
      </c>
      <c r="M12" s="669">
        <f>L12/K12</f>
        <v>1</v>
      </c>
      <c r="N12" s="654">
        <f t="shared" ref="N12:O12" si="13">N390+N481</f>
        <v>109118.59999999999</v>
      </c>
      <c r="O12" s="654">
        <f t="shared" si="13"/>
        <v>109118.59999999999</v>
      </c>
      <c r="P12" s="669">
        <f t="shared" si="1"/>
        <v>1</v>
      </c>
      <c r="Q12" s="654">
        <f t="shared" ref="Q12:R12" si="14">Q390+Q481</f>
        <v>16199.699999999999</v>
      </c>
      <c r="R12" s="654">
        <f t="shared" si="14"/>
        <v>16199.699999999999</v>
      </c>
      <c r="S12" s="669">
        <f t="shared" si="2"/>
        <v>1</v>
      </c>
      <c r="T12" s="654">
        <f t="shared" ref="T12:U12" si="15">T390+T481</f>
        <v>25277</v>
      </c>
      <c r="U12" s="654">
        <f t="shared" si="15"/>
        <v>25277</v>
      </c>
      <c r="V12" s="669">
        <f t="shared" si="3"/>
        <v>1</v>
      </c>
      <c r="W12" s="654">
        <f t="shared" ref="W12:X12" si="16">W390+W481</f>
        <v>65986.900000000009</v>
      </c>
      <c r="X12" s="654">
        <f t="shared" si="16"/>
        <v>65982</v>
      </c>
      <c r="Y12" s="669">
        <f t="shared" si="4"/>
        <v>0.99992574283683566</v>
      </c>
      <c r="Z12" s="654">
        <f t="shared" ref="Z12:AA12" si="17">Z390+Z481</f>
        <v>77184.399999999994</v>
      </c>
      <c r="AA12" s="654">
        <f t="shared" si="17"/>
        <v>26946.7</v>
      </c>
      <c r="AB12" s="669">
        <f t="shared" si="5"/>
        <v>0.34912106591487402</v>
      </c>
      <c r="AC12" s="654">
        <f t="shared" ref="AC12:AD12" si="18">AC390+AC481</f>
        <v>21794.400000000001</v>
      </c>
      <c r="AD12" s="654">
        <f t="shared" si="18"/>
        <v>21794.100000000002</v>
      </c>
      <c r="AE12" s="669">
        <f t="shared" si="6"/>
        <v>0.99998623499614581</v>
      </c>
      <c r="AF12" s="654">
        <f t="shared" ref="AF12:AG12" si="19">AF390+AF481</f>
        <v>138140.59999999998</v>
      </c>
      <c r="AG12" s="654">
        <f t="shared" si="19"/>
        <v>0</v>
      </c>
      <c r="AH12" s="669">
        <f t="shared" si="7"/>
        <v>0</v>
      </c>
      <c r="AI12" s="654">
        <f>AI390+AI481</f>
        <v>142947.54999999999</v>
      </c>
      <c r="AJ12" s="654">
        <f>AJ390+AJ481</f>
        <v>0</v>
      </c>
      <c r="AK12" s="669">
        <f t="shared" si="8"/>
        <v>0</v>
      </c>
      <c r="AL12" s="654">
        <f t="shared" ref="AL12:AM12" si="20">AL390+AL481</f>
        <v>43106.799999999996</v>
      </c>
      <c r="AM12" s="654">
        <f t="shared" si="20"/>
        <v>0</v>
      </c>
      <c r="AN12" s="669">
        <f t="shared" si="9"/>
        <v>0</v>
      </c>
      <c r="AO12" s="654">
        <f t="shared" ref="AO12:AP12" si="21">AO390+AO481</f>
        <v>207758.6</v>
      </c>
      <c r="AP12" s="654">
        <f t="shared" si="21"/>
        <v>0</v>
      </c>
      <c r="AQ12" s="669">
        <f t="shared" si="10"/>
        <v>0</v>
      </c>
      <c r="AR12" s="675" t="s">
        <v>583</v>
      </c>
    </row>
    <row r="13" spans="1:44" s="285" customFormat="1" ht="408.75" customHeight="1" x14ac:dyDescent="0.25">
      <c r="A13" s="741"/>
      <c r="B13" s="656"/>
      <c r="C13" s="656"/>
      <c r="D13" s="697"/>
      <c r="E13" s="698"/>
      <c r="F13" s="698"/>
      <c r="G13" s="705"/>
      <c r="H13" s="673"/>
      <c r="I13" s="673"/>
      <c r="J13" s="674"/>
      <c r="K13" s="673"/>
      <c r="L13" s="673"/>
      <c r="M13" s="674"/>
      <c r="N13" s="673"/>
      <c r="O13" s="673"/>
      <c r="P13" s="674"/>
      <c r="Q13" s="673"/>
      <c r="R13" s="673"/>
      <c r="S13" s="674"/>
      <c r="T13" s="673"/>
      <c r="U13" s="673"/>
      <c r="V13" s="674"/>
      <c r="W13" s="673"/>
      <c r="X13" s="673"/>
      <c r="Y13" s="674"/>
      <c r="Z13" s="673"/>
      <c r="AA13" s="673"/>
      <c r="AB13" s="674"/>
      <c r="AC13" s="673"/>
      <c r="AD13" s="673"/>
      <c r="AE13" s="674"/>
      <c r="AF13" s="673"/>
      <c r="AG13" s="673"/>
      <c r="AH13" s="674"/>
      <c r="AI13" s="673"/>
      <c r="AJ13" s="673"/>
      <c r="AK13" s="674"/>
      <c r="AL13" s="673"/>
      <c r="AM13" s="673"/>
      <c r="AN13" s="674"/>
      <c r="AO13" s="673"/>
      <c r="AP13" s="673"/>
      <c r="AQ13" s="674"/>
      <c r="AR13" s="676"/>
    </row>
    <row r="14" spans="1:44" s="285" customFormat="1" ht="373.5" customHeight="1" x14ac:dyDescent="0.25">
      <c r="A14" s="741"/>
      <c r="B14" s="656"/>
      <c r="C14" s="656"/>
      <c r="D14" s="697"/>
      <c r="E14" s="698"/>
      <c r="F14" s="698"/>
      <c r="G14" s="705"/>
      <c r="H14" s="673"/>
      <c r="I14" s="673"/>
      <c r="J14" s="674"/>
      <c r="K14" s="673"/>
      <c r="L14" s="673"/>
      <c r="M14" s="674"/>
      <c r="N14" s="673"/>
      <c r="O14" s="673"/>
      <c r="P14" s="674"/>
      <c r="Q14" s="673"/>
      <c r="R14" s="673"/>
      <c r="S14" s="674"/>
      <c r="T14" s="673"/>
      <c r="U14" s="673"/>
      <c r="V14" s="674"/>
      <c r="W14" s="673"/>
      <c r="X14" s="673"/>
      <c r="Y14" s="674"/>
      <c r="Z14" s="673"/>
      <c r="AA14" s="673"/>
      <c r="AB14" s="674"/>
      <c r="AC14" s="673"/>
      <c r="AD14" s="673"/>
      <c r="AE14" s="674"/>
      <c r="AF14" s="673"/>
      <c r="AG14" s="673"/>
      <c r="AH14" s="674"/>
      <c r="AI14" s="673"/>
      <c r="AJ14" s="673"/>
      <c r="AK14" s="674"/>
      <c r="AL14" s="673"/>
      <c r="AM14" s="673"/>
      <c r="AN14" s="674"/>
      <c r="AO14" s="673"/>
      <c r="AP14" s="673"/>
      <c r="AQ14" s="674"/>
      <c r="AR14" s="676"/>
    </row>
    <row r="15" spans="1:44" s="285" customFormat="1" ht="19.5" customHeight="1" x14ac:dyDescent="0.25">
      <c r="A15" s="741"/>
      <c r="B15" s="656"/>
      <c r="C15" s="656"/>
      <c r="D15" s="653"/>
      <c r="E15" s="694"/>
      <c r="F15" s="694"/>
      <c r="G15" s="696"/>
      <c r="H15" s="655"/>
      <c r="I15" s="655"/>
      <c r="J15" s="670"/>
      <c r="K15" s="655"/>
      <c r="L15" s="655"/>
      <c r="M15" s="670"/>
      <c r="N15" s="655"/>
      <c r="O15" s="655"/>
      <c r="P15" s="670"/>
      <c r="Q15" s="655"/>
      <c r="R15" s="655"/>
      <c r="S15" s="670"/>
      <c r="T15" s="655"/>
      <c r="U15" s="655"/>
      <c r="V15" s="670"/>
      <c r="W15" s="655"/>
      <c r="X15" s="655"/>
      <c r="Y15" s="670"/>
      <c r="Z15" s="655"/>
      <c r="AA15" s="655"/>
      <c r="AB15" s="670"/>
      <c r="AC15" s="655"/>
      <c r="AD15" s="655"/>
      <c r="AE15" s="670"/>
      <c r="AF15" s="655"/>
      <c r="AG15" s="655"/>
      <c r="AH15" s="670"/>
      <c r="AI15" s="655"/>
      <c r="AJ15" s="655"/>
      <c r="AK15" s="670"/>
      <c r="AL15" s="655"/>
      <c r="AM15" s="655"/>
      <c r="AN15" s="670"/>
      <c r="AO15" s="655"/>
      <c r="AP15" s="655"/>
      <c r="AQ15" s="670"/>
      <c r="AR15" s="677"/>
    </row>
    <row r="16" spans="1:44" s="285" customFormat="1" ht="339.75" customHeight="1" x14ac:dyDescent="0.25">
      <c r="A16" s="741"/>
      <c r="B16" s="656"/>
      <c r="C16" s="656"/>
      <c r="D16" s="305" t="s">
        <v>292</v>
      </c>
      <c r="E16" s="315">
        <f t="shared" si="0"/>
        <v>0</v>
      </c>
      <c r="F16" s="315">
        <f t="shared" si="0"/>
        <v>0</v>
      </c>
      <c r="G16" s="319"/>
      <c r="H16" s="205">
        <f t="shared" ref="H16:I18" si="22">H393+H482</f>
        <v>0</v>
      </c>
      <c r="I16" s="307">
        <f t="shared" si="22"/>
        <v>0</v>
      </c>
      <c r="J16" s="206"/>
      <c r="K16" s="205">
        <f t="shared" ref="K16:L18" si="23">K393+K482</f>
        <v>0</v>
      </c>
      <c r="L16" s="205">
        <f t="shared" si="23"/>
        <v>0</v>
      </c>
      <c r="M16" s="206"/>
      <c r="N16" s="205">
        <f t="shared" ref="N16:O18" si="24">N393+N482</f>
        <v>0</v>
      </c>
      <c r="O16" s="205">
        <f t="shared" si="24"/>
        <v>0</v>
      </c>
      <c r="P16" s="206"/>
      <c r="Q16" s="205">
        <f t="shared" ref="Q16:R18" si="25">Q393+Q482</f>
        <v>0</v>
      </c>
      <c r="R16" s="205">
        <f t="shared" si="25"/>
        <v>0</v>
      </c>
      <c r="S16" s="206"/>
      <c r="T16" s="205">
        <f t="shared" ref="T16:U18" si="26">T393+T482</f>
        <v>0</v>
      </c>
      <c r="U16" s="205">
        <f t="shared" si="26"/>
        <v>0</v>
      </c>
      <c r="V16" s="206"/>
      <c r="W16" s="205">
        <f t="shared" ref="W16:X18" si="27">W393+W482</f>
        <v>0</v>
      </c>
      <c r="X16" s="205">
        <f t="shared" si="27"/>
        <v>0</v>
      </c>
      <c r="Y16" s="206"/>
      <c r="Z16" s="205">
        <f t="shared" ref="Z16:AA18" si="28">Z393+Z482</f>
        <v>0</v>
      </c>
      <c r="AA16" s="205">
        <f t="shared" si="28"/>
        <v>0</v>
      </c>
      <c r="AB16" s="206"/>
      <c r="AC16" s="205">
        <f t="shared" ref="AC16:AD18" si="29">AC393+AC482</f>
        <v>0</v>
      </c>
      <c r="AD16" s="205">
        <f t="shared" si="29"/>
        <v>0</v>
      </c>
      <c r="AE16" s="206"/>
      <c r="AF16" s="205">
        <f t="shared" ref="AF16:AG18" si="30">AF393+AF482</f>
        <v>0</v>
      </c>
      <c r="AG16" s="205">
        <f t="shared" si="30"/>
        <v>0</v>
      </c>
      <c r="AH16" s="206"/>
      <c r="AI16" s="205">
        <f t="shared" ref="AI16:AJ18" si="31">AI393+AI482</f>
        <v>0</v>
      </c>
      <c r="AJ16" s="205">
        <f t="shared" si="31"/>
        <v>0</v>
      </c>
      <c r="AK16" s="320"/>
      <c r="AL16" s="205">
        <f t="shared" ref="AL16:AM18" si="32">AL393+AL482</f>
        <v>0</v>
      </c>
      <c r="AM16" s="205">
        <f t="shared" si="32"/>
        <v>0</v>
      </c>
      <c r="AN16" s="206"/>
      <c r="AO16" s="205"/>
      <c r="AP16" s="205">
        <f t="shared" ref="AP16:AP18" si="33">AP393+AP482</f>
        <v>0</v>
      </c>
      <c r="AQ16" s="206"/>
      <c r="AR16" s="321"/>
    </row>
    <row r="17" spans="1:44" s="285" customFormat="1" ht="114.75" customHeight="1" x14ac:dyDescent="0.25">
      <c r="A17" s="741"/>
      <c r="B17" s="656"/>
      <c r="C17" s="656"/>
      <c r="D17" s="305" t="s">
        <v>285</v>
      </c>
      <c r="E17" s="315">
        <f t="shared" si="0"/>
        <v>0</v>
      </c>
      <c r="F17" s="315">
        <f t="shared" si="0"/>
        <v>0</v>
      </c>
      <c r="G17" s="322"/>
      <c r="H17" s="205">
        <f t="shared" si="22"/>
        <v>0</v>
      </c>
      <c r="I17" s="205">
        <f t="shared" si="22"/>
        <v>0</v>
      </c>
      <c r="J17" s="206"/>
      <c r="K17" s="205">
        <f t="shared" si="23"/>
        <v>0</v>
      </c>
      <c r="L17" s="205">
        <f t="shared" si="23"/>
        <v>0</v>
      </c>
      <c r="M17" s="206"/>
      <c r="N17" s="205">
        <f t="shared" si="24"/>
        <v>0</v>
      </c>
      <c r="O17" s="205">
        <f t="shared" si="24"/>
        <v>0</v>
      </c>
      <c r="P17" s="206"/>
      <c r="Q17" s="205">
        <f t="shared" si="25"/>
        <v>0</v>
      </c>
      <c r="R17" s="205">
        <f t="shared" si="25"/>
        <v>0</v>
      </c>
      <c r="S17" s="206"/>
      <c r="T17" s="205">
        <f t="shared" si="26"/>
        <v>0</v>
      </c>
      <c r="U17" s="205">
        <f t="shared" si="26"/>
        <v>0</v>
      </c>
      <c r="V17" s="206"/>
      <c r="W17" s="205">
        <f t="shared" si="27"/>
        <v>0</v>
      </c>
      <c r="X17" s="205">
        <f t="shared" si="27"/>
        <v>0</v>
      </c>
      <c r="Y17" s="206"/>
      <c r="Z17" s="205">
        <f t="shared" si="28"/>
        <v>0</v>
      </c>
      <c r="AA17" s="205">
        <f t="shared" si="28"/>
        <v>0</v>
      </c>
      <c r="AB17" s="206"/>
      <c r="AC17" s="205">
        <f t="shared" si="29"/>
        <v>0</v>
      </c>
      <c r="AD17" s="205">
        <f t="shared" si="29"/>
        <v>0</v>
      </c>
      <c r="AE17" s="206"/>
      <c r="AF17" s="205">
        <f t="shared" si="30"/>
        <v>0</v>
      </c>
      <c r="AG17" s="205">
        <f t="shared" si="30"/>
        <v>0</v>
      </c>
      <c r="AH17" s="206"/>
      <c r="AI17" s="205">
        <f t="shared" si="31"/>
        <v>0</v>
      </c>
      <c r="AJ17" s="205">
        <f t="shared" si="31"/>
        <v>0</v>
      </c>
      <c r="AK17" s="206"/>
      <c r="AL17" s="205">
        <f t="shared" si="32"/>
        <v>0</v>
      </c>
      <c r="AM17" s="205">
        <f t="shared" si="32"/>
        <v>0</v>
      </c>
      <c r="AN17" s="206"/>
      <c r="AO17" s="205"/>
      <c r="AP17" s="205">
        <f t="shared" si="33"/>
        <v>0</v>
      </c>
      <c r="AQ17" s="206"/>
      <c r="AR17" s="321"/>
    </row>
    <row r="18" spans="1:44" s="285" customFormat="1" ht="137.25" customHeight="1" thickBot="1" x14ac:dyDescent="0.3">
      <c r="A18" s="742"/>
      <c r="B18" s="682"/>
      <c r="C18" s="682"/>
      <c r="D18" s="323" t="s">
        <v>43</v>
      </c>
      <c r="E18" s="324">
        <f t="shared" si="0"/>
        <v>0</v>
      </c>
      <c r="F18" s="324">
        <f t="shared" si="0"/>
        <v>0</v>
      </c>
      <c r="G18" s="325"/>
      <c r="H18" s="210">
        <f t="shared" si="22"/>
        <v>0</v>
      </c>
      <c r="I18" s="210">
        <f t="shared" si="22"/>
        <v>0</v>
      </c>
      <c r="J18" s="209"/>
      <c r="K18" s="210">
        <f t="shared" si="23"/>
        <v>0</v>
      </c>
      <c r="L18" s="210">
        <f t="shared" si="23"/>
        <v>0</v>
      </c>
      <c r="M18" s="209"/>
      <c r="N18" s="210">
        <f t="shared" si="24"/>
        <v>0</v>
      </c>
      <c r="O18" s="210">
        <f t="shared" si="24"/>
        <v>0</v>
      </c>
      <c r="P18" s="209"/>
      <c r="Q18" s="210">
        <f t="shared" si="25"/>
        <v>0</v>
      </c>
      <c r="R18" s="210">
        <f t="shared" si="25"/>
        <v>0</v>
      </c>
      <c r="S18" s="209"/>
      <c r="T18" s="210">
        <f t="shared" si="26"/>
        <v>0</v>
      </c>
      <c r="U18" s="210">
        <f t="shared" si="26"/>
        <v>0</v>
      </c>
      <c r="V18" s="209"/>
      <c r="W18" s="210">
        <f t="shared" si="27"/>
        <v>0</v>
      </c>
      <c r="X18" s="210">
        <f t="shared" si="27"/>
        <v>0</v>
      </c>
      <c r="Y18" s="209"/>
      <c r="Z18" s="210">
        <f t="shared" si="28"/>
        <v>0</v>
      </c>
      <c r="AA18" s="210">
        <f t="shared" si="28"/>
        <v>0</v>
      </c>
      <c r="AB18" s="209"/>
      <c r="AC18" s="210">
        <f t="shared" si="29"/>
        <v>0</v>
      </c>
      <c r="AD18" s="210">
        <f t="shared" si="29"/>
        <v>0</v>
      </c>
      <c r="AE18" s="209"/>
      <c r="AF18" s="210">
        <f t="shared" si="30"/>
        <v>0</v>
      </c>
      <c r="AG18" s="210">
        <f t="shared" si="30"/>
        <v>0</v>
      </c>
      <c r="AH18" s="209"/>
      <c r="AI18" s="210">
        <f t="shared" si="31"/>
        <v>0</v>
      </c>
      <c r="AJ18" s="210">
        <f t="shared" si="31"/>
        <v>0</v>
      </c>
      <c r="AK18" s="209"/>
      <c r="AL18" s="210">
        <f t="shared" si="32"/>
        <v>0</v>
      </c>
      <c r="AM18" s="210">
        <f t="shared" si="32"/>
        <v>0</v>
      </c>
      <c r="AN18" s="209"/>
      <c r="AO18" s="210"/>
      <c r="AP18" s="210">
        <f t="shared" si="33"/>
        <v>0</v>
      </c>
      <c r="AQ18" s="209"/>
      <c r="AR18" s="326"/>
    </row>
    <row r="19" spans="1:44" s="285" customFormat="1" ht="33" customHeight="1" thickBot="1" x14ac:dyDescent="0.3">
      <c r="A19" s="808" t="s">
        <v>36</v>
      </c>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row>
    <row r="20" spans="1:44" s="285" customFormat="1" ht="45" customHeight="1" x14ac:dyDescent="0.25">
      <c r="A20" s="809" t="s">
        <v>290</v>
      </c>
      <c r="B20" s="810"/>
      <c r="C20" s="810"/>
      <c r="D20" s="280" t="s">
        <v>41</v>
      </c>
      <c r="E20" s="212"/>
      <c r="F20" s="212"/>
      <c r="G20" s="213"/>
      <c r="H20" s="212"/>
      <c r="I20" s="212"/>
      <c r="J20" s="213"/>
      <c r="K20" s="212"/>
      <c r="L20" s="212"/>
      <c r="M20" s="213"/>
      <c r="N20" s="212"/>
      <c r="O20" s="212"/>
      <c r="P20" s="213"/>
      <c r="Q20" s="212"/>
      <c r="R20" s="212"/>
      <c r="S20" s="213"/>
      <c r="T20" s="212"/>
      <c r="U20" s="212"/>
      <c r="V20" s="213"/>
      <c r="W20" s="212"/>
      <c r="X20" s="212"/>
      <c r="Y20" s="213"/>
      <c r="Z20" s="212"/>
      <c r="AA20" s="213"/>
      <c r="AB20" s="213"/>
      <c r="AC20" s="212"/>
      <c r="AD20" s="213"/>
      <c r="AE20" s="213"/>
      <c r="AF20" s="212"/>
      <c r="AG20" s="213"/>
      <c r="AH20" s="213"/>
      <c r="AI20" s="212"/>
      <c r="AJ20" s="213"/>
      <c r="AK20" s="213"/>
      <c r="AL20" s="212"/>
      <c r="AM20" s="213"/>
      <c r="AN20" s="213"/>
      <c r="AO20" s="212"/>
      <c r="AP20" s="213"/>
      <c r="AQ20" s="213"/>
      <c r="AR20" s="327"/>
    </row>
    <row r="21" spans="1:44" s="285" customFormat="1" ht="101.25" customHeight="1" x14ac:dyDescent="0.25">
      <c r="A21" s="811"/>
      <c r="B21" s="782"/>
      <c r="C21" s="782"/>
      <c r="D21" s="306" t="s">
        <v>37</v>
      </c>
      <c r="E21" s="328"/>
      <c r="F21" s="328"/>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329"/>
    </row>
    <row r="22" spans="1:44" s="285" customFormat="1" ht="158.25" customHeight="1" x14ac:dyDescent="0.25">
      <c r="A22" s="811"/>
      <c r="B22" s="782"/>
      <c r="C22" s="782"/>
      <c r="D22" s="306" t="s">
        <v>2</v>
      </c>
      <c r="E22" s="205"/>
      <c r="F22" s="205"/>
      <c r="G22" s="206"/>
      <c r="H22" s="205"/>
      <c r="I22" s="205"/>
      <c r="J22" s="206"/>
      <c r="K22" s="205"/>
      <c r="L22" s="205"/>
      <c r="M22" s="206"/>
      <c r="N22" s="205"/>
      <c r="O22" s="205"/>
      <c r="P22" s="206"/>
      <c r="Q22" s="205"/>
      <c r="R22" s="205"/>
      <c r="S22" s="206"/>
      <c r="T22" s="205"/>
      <c r="U22" s="205"/>
      <c r="V22" s="206"/>
      <c r="W22" s="205"/>
      <c r="X22" s="205"/>
      <c r="Y22" s="206"/>
      <c r="Z22" s="205"/>
      <c r="AA22" s="206"/>
      <c r="AB22" s="206"/>
      <c r="AC22" s="205"/>
      <c r="AD22" s="206"/>
      <c r="AE22" s="206"/>
      <c r="AF22" s="205"/>
      <c r="AG22" s="206"/>
      <c r="AH22" s="206"/>
      <c r="AI22" s="205"/>
      <c r="AJ22" s="206"/>
      <c r="AK22" s="206"/>
      <c r="AL22" s="205"/>
      <c r="AM22" s="206"/>
      <c r="AN22" s="206"/>
      <c r="AO22" s="205"/>
      <c r="AP22" s="206"/>
      <c r="AQ22" s="206"/>
      <c r="AR22" s="329"/>
    </row>
    <row r="23" spans="1:44" s="285" customFormat="1" ht="75" customHeight="1" x14ac:dyDescent="0.25">
      <c r="A23" s="811"/>
      <c r="B23" s="782"/>
      <c r="C23" s="782"/>
      <c r="D23" s="305" t="s">
        <v>284</v>
      </c>
      <c r="E23" s="205"/>
      <c r="F23" s="205"/>
      <c r="G23" s="206"/>
      <c r="H23" s="205"/>
      <c r="I23" s="205"/>
      <c r="J23" s="206"/>
      <c r="K23" s="205"/>
      <c r="L23" s="205"/>
      <c r="M23" s="206"/>
      <c r="N23" s="205"/>
      <c r="O23" s="205"/>
      <c r="P23" s="206"/>
      <c r="Q23" s="205"/>
      <c r="R23" s="205"/>
      <c r="S23" s="206"/>
      <c r="T23" s="205"/>
      <c r="U23" s="205"/>
      <c r="V23" s="206"/>
      <c r="W23" s="205"/>
      <c r="X23" s="205"/>
      <c r="Y23" s="206"/>
      <c r="Z23" s="205"/>
      <c r="AA23" s="206"/>
      <c r="AB23" s="206"/>
      <c r="AC23" s="205"/>
      <c r="AD23" s="206"/>
      <c r="AE23" s="206"/>
      <c r="AF23" s="205"/>
      <c r="AG23" s="206"/>
      <c r="AH23" s="206"/>
      <c r="AI23" s="205"/>
      <c r="AJ23" s="206"/>
      <c r="AK23" s="206"/>
      <c r="AL23" s="205"/>
      <c r="AM23" s="206"/>
      <c r="AN23" s="206"/>
      <c r="AO23" s="205"/>
      <c r="AP23" s="206"/>
      <c r="AQ23" s="206"/>
      <c r="AR23" s="329"/>
    </row>
    <row r="24" spans="1:44" s="285" customFormat="1" ht="375" customHeight="1" x14ac:dyDescent="0.25">
      <c r="A24" s="811"/>
      <c r="B24" s="782"/>
      <c r="C24" s="782"/>
      <c r="D24" s="305" t="s">
        <v>292</v>
      </c>
      <c r="E24" s="205"/>
      <c r="F24" s="205"/>
      <c r="G24" s="206"/>
      <c r="H24" s="205"/>
      <c r="I24" s="205"/>
      <c r="J24" s="206"/>
      <c r="K24" s="205"/>
      <c r="L24" s="205"/>
      <c r="M24" s="206"/>
      <c r="N24" s="205"/>
      <c r="O24" s="205"/>
      <c r="P24" s="206"/>
      <c r="Q24" s="205"/>
      <c r="R24" s="205"/>
      <c r="S24" s="206"/>
      <c r="T24" s="205"/>
      <c r="U24" s="205"/>
      <c r="V24" s="206"/>
      <c r="W24" s="205"/>
      <c r="X24" s="205"/>
      <c r="Y24" s="206"/>
      <c r="Z24" s="205"/>
      <c r="AA24" s="206"/>
      <c r="AB24" s="206"/>
      <c r="AC24" s="205"/>
      <c r="AD24" s="206"/>
      <c r="AE24" s="206"/>
      <c r="AF24" s="205"/>
      <c r="AG24" s="206"/>
      <c r="AH24" s="206"/>
      <c r="AI24" s="205"/>
      <c r="AJ24" s="206"/>
      <c r="AK24" s="206"/>
      <c r="AL24" s="205"/>
      <c r="AM24" s="206"/>
      <c r="AN24" s="206"/>
      <c r="AO24" s="205"/>
      <c r="AP24" s="206"/>
      <c r="AQ24" s="206"/>
      <c r="AR24" s="329"/>
    </row>
    <row r="25" spans="1:44" s="285" customFormat="1" ht="75.75" customHeight="1" x14ac:dyDescent="0.25">
      <c r="A25" s="811"/>
      <c r="B25" s="782"/>
      <c r="C25" s="782"/>
      <c r="D25" s="305" t="s">
        <v>285</v>
      </c>
      <c r="E25" s="205"/>
      <c r="F25" s="205"/>
      <c r="G25" s="206"/>
      <c r="H25" s="205"/>
      <c r="I25" s="205"/>
      <c r="J25" s="206"/>
      <c r="K25" s="205"/>
      <c r="L25" s="205"/>
      <c r="M25" s="206"/>
      <c r="N25" s="205"/>
      <c r="O25" s="205"/>
      <c r="P25" s="206"/>
      <c r="Q25" s="205"/>
      <c r="R25" s="205"/>
      <c r="S25" s="206"/>
      <c r="T25" s="205"/>
      <c r="U25" s="205"/>
      <c r="V25" s="206"/>
      <c r="W25" s="205"/>
      <c r="X25" s="205"/>
      <c r="Y25" s="206"/>
      <c r="Z25" s="205"/>
      <c r="AA25" s="206"/>
      <c r="AB25" s="206"/>
      <c r="AC25" s="205"/>
      <c r="AD25" s="206"/>
      <c r="AE25" s="206"/>
      <c r="AF25" s="205"/>
      <c r="AG25" s="206"/>
      <c r="AH25" s="206"/>
      <c r="AI25" s="205"/>
      <c r="AJ25" s="206"/>
      <c r="AK25" s="206"/>
      <c r="AL25" s="205"/>
      <c r="AM25" s="206"/>
      <c r="AN25" s="206"/>
      <c r="AO25" s="205"/>
      <c r="AP25" s="206"/>
      <c r="AQ25" s="206"/>
      <c r="AR25" s="329"/>
    </row>
    <row r="26" spans="1:44" s="285" customFormat="1" ht="179.25" customHeight="1" thickBot="1" x14ac:dyDescent="0.3">
      <c r="A26" s="812"/>
      <c r="B26" s="813"/>
      <c r="C26" s="813"/>
      <c r="D26" s="282" t="s">
        <v>43</v>
      </c>
      <c r="E26" s="330"/>
      <c r="F26" s="33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331"/>
    </row>
    <row r="27" spans="1:44" s="285" customFormat="1" ht="43.5" customHeight="1" thickBot="1" x14ac:dyDescent="0.3">
      <c r="A27" s="797" t="s">
        <v>291</v>
      </c>
      <c r="B27" s="798"/>
      <c r="C27" s="799"/>
      <c r="D27" s="280" t="s">
        <v>41</v>
      </c>
      <c r="E27" s="311">
        <f>H27+K27+N27+Q27+T27+W27+Z27+AC27+AF27+AI27+AL27+AO27</f>
        <v>1083909.72</v>
      </c>
      <c r="F27" s="311">
        <f>F28+F29+F30+F32+F33</f>
        <v>423902.6</v>
      </c>
      <c r="G27" s="316">
        <f>F27/E27</f>
        <v>0.39108663035146507</v>
      </c>
      <c r="H27" s="200">
        <f>H28+H29+H30+H32+H33</f>
        <v>29486</v>
      </c>
      <c r="I27" s="200">
        <f>I28+I29+I30+I32+I33</f>
        <v>29486</v>
      </c>
      <c r="J27" s="201">
        <f>I27/H27</f>
        <v>1</v>
      </c>
      <c r="K27" s="200">
        <f>K28+K29+K30+K32+K33</f>
        <v>37636.400000000001</v>
      </c>
      <c r="L27" s="200">
        <f>L28+L29+L30+L32+L33</f>
        <v>37636.400000000001</v>
      </c>
      <c r="M27" s="201">
        <f>L27/K27</f>
        <v>1</v>
      </c>
      <c r="N27" s="200">
        <f>N28+N29+N30+N32+N33</f>
        <v>122136.29999999999</v>
      </c>
      <c r="O27" s="200">
        <f>O28+O29+O30+O32+O33</f>
        <v>122136.29999999999</v>
      </c>
      <c r="P27" s="201">
        <f>O27/N27</f>
        <v>1</v>
      </c>
      <c r="Q27" s="200">
        <f>Q28+Q29+Q30+Q32+Q33</f>
        <v>32020.1</v>
      </c>
      <c r="R27" s="200">
        <f>R28+R29+R30+R32+R33</f>
        <v>32020.1</v>
      </c>
      <c r="S27" s="201">
        <f>R27/Q27</f>
        <v>1</v>
      </c>
      <c r="T27" s="200">
        <f t="shared" ref="T27:AI27" si="34">T28+T29+T30+T32+T33</f>
        <v>42334.1</v>
      </c>
      <c r="U27" s="200">
        <f t="shared" si="34"/>
        <v>42334.1</v>
      </c>
      <c r="V27" s="201">
        <f>U27/T27</f>
        <v>1</v>
      </c>
      <c r="W27" s="200">
        <f t="shared" si="34"/>
        <v>80789.000000000015</v>
      </c>
      <c r="X27" s="200">
        <f t="shared" si="34"/>
        <v>80784.100000000006</v>
      </c>
      <c r="Y27" s="200">
        <f t="shared" si="34"/>
        <v>1.9999257428368358</v>
      </c>
      <c r="Z27" s="200">
        <f t="shared" si="34"/>
        <v>99095.799999999988</v>
      </c>
      <c r="AA27" s="200">
        <f t="shared" si="34"/>
        <v>1178.4000000000001</v>
      </c>
      <c r="AB27" s="201">
        <f>AB7</f>
        <v>0.43367529199017524</v>
      </c>
      <c r="AC27" s="200">
        <f t="shared" si="34"/>
        <v>36530.5</v>
      </c>
      <c r="AD27" s="200">
        <f t="shared" si="34"/>
        <v>36530.199999999997</v>
      </c>
      <c r="AE27" s="201">
        <v>0</v>
      </c>
      <c r="AF27" s="200">
        <f t="shared" si="34"/>
        <v>160942.88999999998</v>
      </c>
      <c r="AG27" s="200">
        <f t="shared" si="34"/>
        <v>0</v>
      </c>
      <c r="AH27" s="202">
        <v>0</v>
      </c>
      <c r="AI27" s="200">
        <f t="shared" si="34"/>
        <v>166012.94</v>
      </c>
      <c r="AJ27" s="200">
        <f>AJ28+AJ29+AJ30</f>
        <v>0</v>
      </c>
      <c r="AK27" s="202">
        <f t="shared" ref="AK27" si="35">AJ27/AI27</f>
        <v>0</v>
      </c>
      <c r="AL27" s="200">
        <f>AL28+AL29+AL30+AL32+AL33</f>
        <v>56711.189999999995</v>
      </c>
      <c r="AM27" s="200">
        <f>AM28+AM29+AM30+AM32+AM33</f>
        <v>0</v>
      </c>
      <c r="AN27" s="202">
        <f t="shared" ref="AN27" si="36">AM27/AL27</f>
        <v>0</v>
      </c>
      <c r="AO27" s="200">
        <f>AO28+AO29+AO30+AO32+AO33</f>
        <v>220214.5</v>
      </c>
      <c r="AP27" s="200">
        <f>AP28+AP29+AP30+AP32+AP33</f>
        <v>0</v>
      </c>
      <c r="AQ27" s="201">
        <f t="shared" ref="AQ27" si="37">AP27/AO27</f>
        <v>0</v>
      </c>
      <c r="AR27" s="332"/>
    </row>
    <row r="28" spans="1:44" s="285" customFormat="1" ht="99.75" customHeight="1" x14ac:dyDescent="0.25">
      <c r="A28" s="800"/>
      <c r="B28" s="801"/>
      <c r="C28" s="802"/>
      <c r="D28" s="306" t="s">
        <v>37</v>
      </c>
      <c r="E28" s="315">
        <f>H28+K28+N28+Q28+T28+W28+Z28+AC28+AF28+AI28+AL28+AO28</f>
        <v>4160.6000000000004</v>
      </c>
      <c r="F28" s="315">
        <f t="shared" ref="F28:AG28" si="38">F8</f>
        <v>3316.5</v>
      </c>
      <c r="G28" s="312">
        <f t="shared" ref="G28:G30" si="39">F28/E28</f>
        <v>0.79712060760467229</v>
      </c>
      <c r="H28" s="333">
        <f t="shared" si="38"/>
        <v>0</v>
      </c>
      <c r="I28" s="333">
        <f t="shared" si="38"/>
        <v>0</v>
      </c>
      <c r="J28" s="333">
        <f t="shared" si="38"/>
        <v>0</v>
      </c>
      <c r="K28" s="308">
        <f t="shared" si="38"/>
        <v>1040.0999999999999</v>
      </c>
      <c r="L28" s="308">
        <f t="shared" si="38"/>
        <v>1040.0999999999999</v>
      </c>
      <c r="M28" s="201">
        <f>L28/K28</f>
        <v>1</v>
      </c>
      <c r="N28" s="333">
        <f t="shared" si="38"/>
        <v>0</v>
      </c>
      <c r="O28" s="333">
        <f t="shared" si="38"/>
        <v>0</v>
      </c>
      <c r="P28" s="201"/>
      <c r="Q28" s="527">
        <f t="shared" si="38"/>
        <v>1098</v>
      </c>
      <c r="R28" s="527">
        <f t="shared" si="38"/>
        <v>1098</v>
      </c>
      <c r="S28" s="201">
        <f>R28/Q28</f>
        <v>1</v>
      </c>
      <c r="T28" s="333">
        <f t="shared" si="38"/>
        <v>0</v>
      </c>
      <c r="U28" s="333">
        <f t="shared" si="38"/>
        <v>0</v>
      </c>
      <c r="V28" s="201" t="e">
        <f>U28/T28</f>
        <v>#DIV/0!</v>
      </c>
      <c r="W28" s="333">
        <f t="shared" si="38"/>
        <v>0</v>
      </c>
      <c r="X28" s="333">
        <f t="shared" si="38"/>
        <v>0</v>
      </c>
      <c r="Y28" s="333">
        <v>0</v>
      </c>
      <c r="Z28" s="307">
        <f t="shared" si="38"/>
        <v>2022.5</v>
      </c>
      <c r="AA28" s="307">
        <f t="shared" si="38"/>
        <v>1178.4000000000001</v>
      </c>
      <c r="AB28" s="201">
        <v>0</v>
      </c>
      <c r="AC28" s="333">
        <f t="shared" si="38"/>
        <v>0</v>
      </c>
      <c r="AD28" s="333"/>
      <c r="AE28" s="201">
        <v>0</v>
      </c>
      <c r="AF28" s="333">
        <f t="shared" si="38"/>
        <v>0</v>
      </c>
      <c r="AG28" s="333">
        <f t="shared" si="38"/>
        <v>0</v>
      </c>
      <c r="AH28" s="201">
        <v>0</v>
      </c>
      <c r="AI28" s="307">
        <f>AI8</f>
        <v>0</v>
      </c>
      <c r="AJ28" s="307">
        <f>AJ8</f>
        <v>0</v>
      </c>
      <c r="AK28" s="201">
        <v>0</v>
      </c>
      <c r="AL28" s="307">
        <f t="shared" ref="AL28:AM28" si="40">AL8</f>
        <v>0</v>
      </c>
      <c r="AM28" s="307">
        <f t="shared" si="40"/>
        <v>0</v>
      </c>
      <c r="AN28" s="202">
        <v>0</v>
      </c>
      <c r="AO28" s="307">
        <f t="shared" ref="AO28:AP28" si="41">AO8</f>
        <v>0</v>
      </c>
      <c r="AP28" s="307">
        <f t="shared" si="41"/>
        <v>0</v>
      </c>
      <c r="AQ28" s="202">
        <v>0</v>
      </c>
      <c r="AR28" s="334"/>
    </row>
    <row r="29" spans="1:44" s="285" customFormat="1" ht="111.75" customHeight="1" x14ac:dyDescent="0.25">
      <c r="A29" s="800"/>
      <c r="B29" s="801"/>
      <c r="C29" s="802"/>
      <c r="D29" s="306" t="s">
        <v>2</v>
      </c>
      <c r="E29" s="315">
        <f t="shared" ref="E29:E30" si="42">H29+K29+N29+Q29+T29+W29+Z29+AC29+AF29+AI29+AL29+AO29</f>
        <v>193878.77000000005</v>
      </c>
      <c r="F29" s="315">
        <f>F10</f>
        <v>116912.20000000001</v>
      </c>
      <c r="G29" s="312">
        <f t="shared" si="39"/>
        <v>0.60301702966240178</v>
      </c>
      <c r="H29" s="307">
        <f t="shared" ref="H29" si="43">H10</f>
        <v>12936.3</v>
      </c>
      <c r="I29" s="307">
        <f>I10</f>
        <v>12936.3</v>
      </c>
      <c r="J29" s="201">
        <f>I29/H29</f>
        <v>1</v>
      </c>
      <c r="K29" s="307">
        <f t="shared" ref="K29:L29" si="44">K10</f>
        <v>14790.2</v>
      </c>
      <c r="L29" s="307">
        <f t="shared" si="44"/>
        <v>14790.2</v>
      </c>
      <c r="M29" s="201">
        <f>L29/K29</f>
        <v>1</v>
      </c>
      <c r="N29" s="307">
        <f>N10</f>
        <v>13017.7</v>
      </c>
      <c r="O29" s="307">
        <f>O10</f>
        <v>13017.7</v>
      </c>
      <c r="P29" s="201">
        <f>O29/N29</f>
        <v>1</v>
      </c>
      <c r="Q29" s="527">
        <f t="shared" ref="Q29:R29" si="45">Q10</f>
        <v>14722.4</v>
      </c>
      <c r="R29" s="527">
        <f t="shared" si="45"/>
        <v>14722.4</v>
      </c>
      <c r="S29" s="201">
        <f>R29/Q29</f>
        <v>1</v>
      </c>
      <c r="T29" s="307">
        <f t="shared" ref="T29:AM29" si="46">T10</f>
        <v>17057.099999999999</v>
      </c>
      <c r="U29" s="307">
        <f>U10</f>
        <v>17057.099999999999</v>
      </c>
      <c r="V29" s="201">
        <f t="shared" si="46"/>
        <v>1</v>
      </c>
      <c r="W29" s="307">
        <f t="shared" si="46"/>
        <v>14802.1</v>
      </c>
      <c r="X29" s="307">
        <f t="shared" si="46"/>
        <v>14802.1</v>
      </c>
      <c r="Y29" s="201">
        <f t="shared" si="46"/>
        <v>1</v>
      </c>
      <c r="Z29" s="307">
        <f t="shared" si="46"/>
        <v>19888.900000000001</v>
      </c>
      <c r="AA29" s="307">
        <f>Z406+AA495</f>
        <v>0</v>
      </c>
      <c r="AB29" s="201">
        <f t="shared" si="46"/>
        <v>0.74666271136161377</v>
      </c>
      <c r="AC29" s="307">
        <f t="shared" si="46"/>
        <v>14736.099999999999</v>
      </c>
      <c r="AD29" s="307">
        <f t="shared" si="46"/>
        <v>14736.099999999999</v>
      </c>
      <c r="AE29" s="201">
        <f t="shared" si="46"/>
        <v>1</v>
      </c>
      <c r="AF29" s="307">
        <f t="shared" si="46"/>
        <v>22802.29</v>
      </c>
      <c r="AG29" s="307">
        <f t="shared" si="46"/>
        <v>0</v>
      </c>
      <c r="AH29" s="201">
        <f t="shared" si="46"/>
        <v>0</v>
      </c>
      <c r="AI29" s="307">
        <f t="shared" si="46"/>
        <v>23065.39</v>
      </c>
      <c r="AJ29" s="307">
        <f>AJ10</f>
        <v>0</v>
      </c>
      <c r="AK29" s="201">
        <f t="shared" ref="AK29:AK30" si="47">AJ29/AI29</f>
        <v>0</v>
      </c>
      <c r="AL29" s="307">
        <f t="shared" si="46"/>
        <v>13604.39</v>
      </c>
      <c r="AM29" s="307">
        <f t="shared" si="46"/>
        <v>0</v>
      </c>
      <c r="AN29" s="201">
        <f t="shared" ref="AN29:AN30" si="48">AM29/AL29</f>
        <v>0</v>
      </c>
      <c r="AO29" s="307">
        <f t="shared" ref="AO29:AP29" si="49">AO10</f>
        <v>12455.9</v>
      </c>
      <c r="AP29" s="307">
        <f t="shared" si="49"/>
        <v>0</v>
      </c>
      <c r="AQ29" s="201">
        <f t="shared" ref="AQ29:AQ30" si="50">AP29/AO29</f>
        <v>0</v>
      </c>
      <c r="AR29" s="335"/>
    </row>
    <row r="30" spans="1:44" s="285" customFormat="1" ht="75.75" customHeight="1" x14ac:dyDescent="0.25">
      <c r="A30" s="800"/>
      <c r="B30" s="801"/>
      <c r="C30" s="802"/>
      <c r="D30" s="336" t="s">
        <v>284</v>
      </c>
      <c r="E30" s="337">
        <f t="shared" si="42"/>
        <v>885870.35</v>
      </c>
      <c r="F30" s="337">
        <f>F12</f>
        <v>303673.89999999997</v>
      </c>
      <c r="G30" s="444">
        <f t="shared" si="39"/>
        <v>0.34279722760785475</v>
      </c>
      <c r="H30" s="307">
        <f t="shared" ref="H30" si="51">H12</f>
        <v>16549.7</v>
      </c>
      <c r="I30" s="307">
        <f>I12</f>
        <v>16549.7</v>
      </c>
      <c r="J30" s="201">
        <f>I30/H30</f>
        <v>1</v>
      </c>
      <c r="K30" s="307">
        <f t="shared" ref="K30:L30" si="52">K12</f>
        <v>21806.1</v>
      </c>
      <c r="L30" s="307">
        <f t="shared" si="52"/>
        <v>21806.1</v>
      </c>
      <c r="M30" s="201">
        <f>L30/K30</f>
        <v>1</v>
      </c>
      <c r="N30" s="307">
        <f>N12</f>
        <v>109118.59999999999</v>
      </c>
      <c r="O30" s="307">
        <f>O12</f>
        <v>109118.59999999999</v>
      </c>
      <c r="P30" s="201">
        <f>O30/N30</f>
        <v>1</v>
      </c>
      <c r="Q30" s="527">
        <f t="shared" ref="Q30:R30" si="53">Q12</f>
        <v>16199.699999999999</v>
      </c>
      <c r="R30" s="527">
        <f t="shared" si="53"/>
        <v>16199.699999999999</v>
      </c>
      <c r="S30" s="201">
        <f t="shared" ref="S30:AM30" si="54">S12</f>
        <v>1</v>
      </c>
      <c r="T30" s="307">
        <f t="shared" si="54"/>
        <v>25277</v>
      </c>
      <c r="U30" s="307">
        <f>U12</f>
        <v>25277</v>
      </c>
      <c r="V30" s="201">
        <f t="shared" si="54"/>
        <v>1</v>
      </c>
      <c r="W30" s="307">
        <f t="shared" si="54"/>
        <v>65986.900000000009</v>
      </c>
      <c r="X30" s="307">
        <f t="shared" si="54"/>
        <v>65982</v>
      </c>
      <c r="Y30" s="201">
        <f t="shared" si="54"/>
        <v>0.99992574283683566</v>
      </c>
      <c r="Z30" s="307">
        <f t="shared" si="54"/>
        <v>77184.399999999994</v>
      </c>
      <c r="AA30" s="307">
        <f>Z407+AA496</f>
        <v>0</v>
      </c>
      <c r="AB30" s="201">
        <f t="shared" si="54"/>
        <v>0.34912106591487402</v>
      </c>
      <c r="AC30" s="307">
        <f t="shared" si="54"/>
        <v>21794.400000000001</v>
      </c>
      <c r="AD30" s="307">
        <f t="shared" si="54"/>
        <v>21794.100000000002</v>
      </c>
      <c r="AE30" s="201">
        <f t="shared" si="54"/>
        <v>0.99998623499614581</v>
      </c>
      <c r="AF30" s="275">
        <f t="shared" si="54"/>
        <v>138140.59999999998</v>
      </c>
      <c r="AG30" s="275">
        <f t="shared" si="54"/>
        <v>0</v>
      </c>
      <c r="AH30" s="338">
        <v>0</v>
      </c>
      <c r="AI30" s="275">
        <f t="shared" si="54"/>
        <v>142947.54999999999</v>
      </c>
      <c r="AJ30" s="275">
        <f>AJ12</f>
        <v>0</v>
      </c>
      <c r="AK30" s="338">
        <f t="shared" si="47"/>
        <v>0</v>
      </c>
      <c r="AL30" s="275">
        <f t="shared" si="54"/>
        <v>43106.799999999996</v>
      </c>
      <c r="AM30" s="275">
        <f t="shared" si="54"/>
        <v>0</v>
      </c>
      <c r="AN30" s="338">
        <f t="shared" si="48"/>
        <v>0</v>
      </c>
      <c r="AO30" s="275">
        <f t="shared" ref="AO30" si="55">AO12</f>
        <v>207758.6</v>
      </c>
      <c r="AP30" s="275">
        <f>AO407+AP496</f>
        <v>0</v>
      </c>
      <c r="AQ30" s="339">
        <f t="shared" si="50"/>
        <v>0</v>
      </c>
      <c r="AR30" s="340"/>
    </row>
    <row r="31" spans="1:44" s="285" customFormat="1" ht="359.25" customHeight="1" x14ac:dyDescent="0.25">
      <c r="A31" s="800"/>
      <c r="B31" s="801"/>
      <c r="C31" s="802"/>
      <c r="D31" s="305" t="s">
        <v>292</v>
      </c>
      <c r="E31" s="315">
        <f t="shared" ref="E31:F33" si="56">E16</f>
        <v>0</v>
      </c>
      <c r="F31" s="315">
        <f t="shared" si="56"/>
        <v>0</v>
      </c>
      <c r="G31" s="312"/>
      <c r="H31" s="307">
        <f t="shared" ref="H31" si="57">H16</f>
        <v>0</v>
      </c>
      <c r="I31" s="307">
        <f>H408+I497</f>
        <v>0</v>
      </c>
      <c r="J31" s="307">
        <f t="shared" ref="J31:K31" si="58">J16</f>
        <v>0</v>
      </c>
      <c r="K31" s="307">
        <f t="shared" si="58"/>
        <v>0</v>
      </c>
      <c r="L31" s="307">
        <v>0</v>
      </c>
      <c r="M31" s="307">
        <f t="shared" ref="M31:N33" si="59">M16</f>
        <v>0</v>
      </c>
      <c r="N31" s="307">
        <f t="shared" si="59"/>
        <v>0</v>
      </c>
      <c r="O31" s="307">
        <v>0</v>
      </c>
      <c r="P31" s="307"/>
      <c r="Q31" s="527">
        <f t="shared" ref="Q31" si="60">Q16</f>
        <v>0</v>
      </c>
      <c r="R31" s="527"/>
      <c r="S31" s="527"/>
      <c r="T31" s="307">
        <f t="shared" ref="T31:AL31" si="61">T16</f>
        <v>0</v>
      </c>
      <c r="U31" s="307"/>
      <c r="V31" s="307"/>
      <c r="W31" s="307">
        <f t="shared" si="61"/>
        <v>0</v>
      </c>
      <c r="X31" s="307"/>
      <c r="Y31" s="307"/>
      <c r="Z31" s="307">
        <f t="shared" si="61"/>
        <v>0</v>
      </c>
      <c r="AA31" s="307"/>
      <c r="AB31" s="307"/>
      <c r="AC31" s="307">
        <f t="shared" si="61"/>
        <v>0</v>
      </c>
      <c r="AD31" s="307">
        <f>AC408+AD497</f>
        <v>641.9</v>
      </c>
      <c r="AE31" s="307"/>
      <c r="AF31" s="307">
        <f t="shared" si="61"/>
        <v>0</v>
      </c>
      <c r="AG31" s="307">
        <f t="shared" si="61"/>
        <v>0</v>
      </c>
      <c r="AH31" s="307"/>
      <c r="AI31" s="307">
        <f t="shared" si="61"/>
        <v>0</v>
      </c>
      <c r="AJ31" s="307">
        <f>AJ16</f>
        <v>0</v>
      </c>
      <c r="AK31" s="201"/>
      <c r="AL31" s="307">
        <f t="shared" si="61"/>
        <v>0</v>
      </c>
      <c r="AM31" s="307">
        <f>AL408+AM497</f>
        <v>0</v>
      </c>
      <c r="AN31" s="201"/>
      <c r="AO31" s="307">
        <f t="shared" ref="AO31" si="62">AO16</f>
        <v>0</v>
      </c>
      <c r="AP31" s="307">
        <f>AO408+AP497</f>
        <v>0</v>
      </c>
      <c r="AQ31" s="341"/>
      <c r="AR31" s="342"/>
    </row>
    <row r="32" spans="1:44" s="285" customFormat="1" ht="90" customHeight="1" x14ac:dyDescent="0.25">
      <c r="A32" s="800"/>
      <c r="B32" s="801"/>
      <c r="C32" s="802"/>
      <c r="D32" s="305" t="s">
        <v>285</v>
      </c>
      <c r="E32" s="343">
        <f t="shared" si="56"/>
        <v>0</v>
      </c>
      <c r="F32" s="343">
        <f t="shared" si="56"/>
        <v>0</v>
      </c>
      <c r="G32" s="344"/>
      <c r="H32" s="307">
        <f t="shared" ref="H32" si="63">H17</f>
        <v>0</v>
      </c>
      <c r="I32" s="307">
        <v>0</v>
      </c>
      <c r="J32" s="307">
        <f t="shared" ref="J32:K32" si="64">J17</f>
        <v>0</v>
      </c>
      <c r="K32" s="307">
        <f t="shared" si="64"/>
        <v>0</v>
      </c>
      <c r="L32" s="307">
        <v>0</v>
      </c>
      <c r="M32" s="307">
        <f t="shared" si="59"/>
        <v>0</v>
      </c>
      <c r="N32" s="307">
        <f t="shared" si="59"/>
        <v>0</v>
      </c>
      <c r="O32" s="307">
        <v>0</v>
      </c>
      <c r="P32" s="307"/>
      <c r="Q32" s="527">
        <f t="shared" ref="Q32" si="65">Q17</f>
        <v>0</v>
      </c>
      <c r="R32" s="527">
        <v>0</v>
      </c>
      <c r="S32" s="527"/>
      <c r="T32" s="307">
        <f t="shared" ref="T32:AF32" si="66">T17</f>
        <v>0</v>
      </c>
      <c r="U32" s="307">
        <v>0</v>
      </c>
      <c r="V32" s="307"/>
      <c r="W32" s="307">
        <f t="shared" si="66"/>
        <v>0</v>
      </c>
      <c r="X32" s="307">
        <v>0</v>
      </c>
      <c r="Y32" s="307"/>
      <c r="Z32" s="307">
        <f t="shared" si="66"/>
        <v>0</v>
      </c>
      <c r="AA32" s="307">
        <v>0</v>
      </c>
      <c r="AB32" s="307"/>
      <c r="AC32" s="307">
        <f t="shared" si="66"/>
        <v>0</v>
      </c>
      <c r="AD32" s="307">
        <v>0</v>
      </c>
      <c r="AE32" s="307"/>
      <c r="AF32" s="307">
        <f t="shared" si="66"/>
        <v>0</v>
      </c>
      <c r="AG32" s="307">
        <v>0</v>
      </c>
      <c r="AH32" s="307"/>
      <c r="AI32" s="307">
        <f t="shared" ref="AI32:AL32" si="67">AI17</f>
        <v>0</v>
      </c>
      <c r="AJ32" s="307">
        <v>0</v>
      </c>
      <c r="AK32" s="204"/>
      <c r="AL32" s="307">
        <f t="shared" si="67"/>
        <v>0</v>
      </c>
      <c r="AM32" s="307">
        <v>0</v>
      </c>
      <c r="AN32" s="204"/>
      <c r="AO32" s="307">
        <f t="shared" ref="AO32" si="68">AO17</f>
        <v>0</v>
      </c>
      <c r="AP32" s="307">
        <v>0</v>
      </c>
      <c r="AQ32" s="204"/>
      <c r="AR32" s="342"/>
    </row>
    <row r="33" spans="1:44" s="285" customFormat="1" ht="125.25" customHeight="1" thickBot="1" x14ac:dyDescent="0.3">
      <c r="A33" s="803"/>
      <c r="B33" s="804"/>
      <c r="C33" s="805"/>
      <c r="D33" s="282" t="s">
        <v>43</v>
      </c>
      <c r="E33" s="345">
        <f t="shared" si="56"/>
        <v>0</v>
      </c>
      <c r="F33" s="345">
        <f t="shared" si="56"/>
        <v>0</v>
      </c>
      <c r="G33" s="346"/>
      <c r="H33" s="208">
        <f>H18</f>
        <v>0</v>
      </c>
      <c r="I33" s="208">
        <f>H410+I499</f>
        <v>0</v>
      </c>
      <c r="J33" s="208">
        <f>J18</f>
        <v>0</v>
      </c>
      <c r="K33" s="208">
        <f>K18</f>
        <v>0</v>
      </c>
      <c r="L33" s="208">
        <f>K410+L499</f>
        <v>0</v>
      </c>
      <c r="M33" s="208">
        <f t="shared" si="59"/>
        <v>0</v>
      </c>
      <c r="N33" s="208">
        <f t="shared" si="59"/>
        <v>0</v>
      </c>
      <c r="O33" s="208">
        <f>N410+O499</f>
        <v>0</v>
      </c>
      <c r="P33" s="208"/>
      <c r="Q33" s="208">
        <f t="shared" ref="Q33" si="69">Q18</f>
        <v>0</v>
      </c>
      <c r="R33" s="208">
        <f>Q410+R499</f>
        <v>0</v>
      </c>
      <c r="S33" s="208"/>
      <c r="T33" s="208">
        <f>T18</f>
        <v>0</v>
      </c>
      <c r="U33" s="208">
        <f>T410+U499</f>
        <v>0</v>
      </c>
      <c r="V33" s="208"/>
      <c r="W33" s="208">
        <f>W18</f>
        <v>0</v>
      </c>
      <c r="X33" s="208">
        <f>W410+X499</f>
        <v>0</v>
      </c>
      <c r="Y33" s="208"/>
      <c r="Z33" s="208">
        <f>Z18</f>
        <v>0</v>
      </c>
      <c r="AA33" s="208">
        <f>Z410+AA499</f>
        <v>0</v>
      </c>
      <c r="AB33" s="208"/>
      <c r="AC33" s="208">
        <f>AC18</f>
        <v>0</v>
      </c>
      <c r="AD33" s="208">
        <f>AC410+AD499</f>
        <v>0</v>
      </c>
      <c r="AE33" s="208"/>
      <c r="AF33" s="208">
        <f>AF18</f>
        <v>0</v>
      </c>
      <c r="AG33" s="208">
        <f>AF410+AG499</f>
        <v>0</v>
      </c>
      <c r="AH33" s="208"/>
      <c r="AI33" s="208">
        <f>AI18</f>
        <v>0</v>
      </c>
      <c r="AJ33" s="208">
        <f>AI410+AJ499</f>
        <v>0</v>
      </c>
      <c r="AK33" s="346"/>
      <c r="AL33" s="208">
        <f>AL18</f>
        <v>0</v>
      </c>
      <c r="AM33" s="208">
        <f>AL410+AM499</f>
        <v>0</v>
      </c>
      <c r="AN33" s="346"/>
      <c r="AO33" s="208">
        <f>AO18</f>
        <v>0</v>
      </c>
      <c r="AP33" s="208">
        <f>AO410+AP499</f>
        <v>0</v>
      </c>
      <c r="AQ33" s="346"/>
      <c r="AR33" s="342"/>
    </row>
    <row r="34" spans="1:44" s="286" customFormat="1" ht="51.75" customHeight="1" x14ac:dyDescent="0.25">
      <c r="A34" s="713" t="s">
        <v>316</v>
      </c>
      <c r="B34" s="713"/>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row>
    <row r="35" spans="1:44" s="286" customFormat="1" ht="119.25" customHeight="1" x14ac:dyDescent="0.25">
      <c r="A35" s="814" t="s">
        <v>317</v>
      </c>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row>
    <row r="36" spans="1:44" s="286" customFormat="1" ht="87" customHeight="1" thickBot="1" x14ac:dyDescent="0.3">
      <c r="A36" s="815" t="s">
        <v>318</v>
      </c>
      <c r="B36" s="816"/>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row>
    <row r="37" spans="1:44" s="285" customFormat="1" ht="153.75" customHeight="1" x14ac:dyDescent="0.25">
      <c r="A37" s="714" t="s">
        <v>262</v>
      </c>
      <c r="B37" s="681" t="s">
        <v>364</v>
      </c>
      <c r="C37" s="681" t="s">
        <v>365</v>
      </c>
      <c r="D37" s="280" t="s">
        <v>41</v>
      </c>
      <c r="E37" s="200">
        <f>H37+K37+N37+Q37+T37+W37+Z37+AC37+AF37+AI37+AL37+AO37</f>
        <v>163630.06999999998</v>
      </c>
      <c r="F37" s="200">
        <f>I37+L37+O37+R37+U37+X37+AA37+AD37+AG37+AJ37+AM37+AP37</f>
        <v>111082.4</v>
      </c>
      <c r="G37" s="201">
        <f t="shared" ref="G37:G39" si="70">F37/E37</f>
        <v>0.67886299871411171</v>
      </c>
      <c r="H37" s="200">
        <f>H38+H39+H40+H41+H42+H43</f>
        <v>12630</v>
      </c>
      <c r="I37" s="200">
        <f>I38+I39+I40+I41+I42+I43</f>
        <v>12630</v>
      </c>
      <c r="J37" s="201">
        <f t="shared" ref="J37" si="71">I37/H37</f>
        <v>1</v>
      </c>
      <c r="K37" s="200">
        <f>K38+K39+K40+K41+K42+K43</f>
        <v>12630</v>
      </c>
      <c r="L37" s="200">
        <f>L38+L39+L40+L41+L42+L43</f>
        <v>12630</v>
      </c>
      <c r="M37" s="201">
        <f t="shared" ref="M37" si="72">L37/K37</f>
        <v>1</v>
      </c>
      <c r="N37" s="200">
        <f>N38+N39+N40+N41+N42+N43</f>
        <v>12533.5</v>
      </c>
      <c r="O37" s="200">
        <f>O38+O39+O40+O41+O42+O43</f>
        <v>12533.5</v>
      </c>
      <c r="P37" s="201">
        <f t="shared" ref="P37" si="73">O37/N37</f>
        <v>1</v>
      </c>
      <c r="Q37" s="200">
        <f>Q38+Q39+Q40+Q41+Q42+Q43</f>
        <v>14657.9</v>
      </c>
      <c r="R37" s="200">
        <f>R38+R39+R40+R41+R42+R43</f>
        <v>14657.9</v>
      </c>
      <c r="S37" s="201">
        <f t="shared" ref="S37" si="74">R37/Q37</f>
        <v>1</v>
      </c>
      <c r="T37" s="200">
        <f>T38+T39+T40+T41+T42+T43</f>
        <v>14657.8</v>
      </c>
      <c r="U37" s="200">
        <f>U38+U39+U40+U41+U42+U43</f>
        <v>14657.8</v>
      </c>
      <c r="V37" s="201">
        <f t="shared" ref="V37" si="75">U37/T37</f>
        <v>1</v>
      </c>
      <c r="W37" s="200">
        <f>W38+W39+W40+W41+W42+W43</f>
        <v>14657.7</v>
      </c>
      <c r="X37" s="200">
        <f>X38+X39+X40+X41+X42+X43</f>
        <v>14657.7</v>
      </c>
      <c r="Y37" s="201">
        <f t="shared" ref="Y37" si="76">X37/W37</f>
        <v>1</v>
      </c>
      <c r="Z37" s="200">
        <f t="shared" ref="Z37:AA37" si="77">Z38+Z39+Z40+Z41+Z42+Z43</f>
        <v>14657.7</v>
      </c>
      <c r="AA37" s="200">
        <f t="shared" si="77"/>
        <v>14657.7</v>
      </c>
      <c r="AB37" s="201">
        <f t="shared" ref="AB37" si="78">AA37/Z37</f>
        <v>1</v>
      </c>
      <c r="AC37" s="200">
        <f t="shared" ref="AC37:AD37" si="79">AC38+AC39+AC40+AC41+AC42+AC43</f>
        <v>14657.8</v>
      </c>
      <c r="AD37" s="200">
        <f t="shared" si="79"/>
        <v>14657.8</v>
      </c>
      <c r="AE37" s="201">
        <f t="shared" ref="AE37" si="80">AD37/AC37</f>
        <v>1</v>
      </c>
      <c r="AF37" s="200">
        <f t="shared" ref="AF37:AG37" si="81">AF38+AF39+AF40+AF41+AF42+AF43</f>
        <v>13441.09</v>
      </c>
      <c r="AG37" s="200">
        <f t="shared" si="81"/>
        <v>0</v>
      </c>
      <c r="AH37" s="201">
        <f t="shared" ref="AH37" si="82">AG37/AF37</f>
        <v>0</v>
      </c>
      <c r="AI37" s="200">
        <f t="shared" ref="AI37:AJ37" si="83">AI38+AI39+AI40+AI41+AI42+AI43</f>
        <v>13441.09</v>
      </c>
      <c r="AJ37" s="200">
        <f t="shared" si="83"/>
        <v>0</v>
      </c>
      <c r="AK37" s="202">
        <f>AJ37/AI37</f>
        <v>0</v>
      </c>
      <c r="AL37" s="200">
        <f t="shared" ref="AL37:AM37" si="84">AL38+AL39+AL40+AL41+AL42+AL43</f>
        <v>13441.09</v>
      </c>
      <c r="AM37" s="200">
        <f t="shared" si="84"/>
        <v>0</v>
      </c>
      <c r="AN37" s="202">
        <f>AM37/AL37</f>
        <v>0</v>
      </c>
      <c r="AO37" s="200">
        <f>AO38+AO39+AO40+AO41+AO42+AO43</f>
        <v>12224.4</v>
      </c>
      <c r="AP37" s="200">
        <f>AP38+AP39+AP40+AP41+AP42+AP43</f>
        <v>0</v>
      </c>
      <c r="AQ37" s="201">
        <f t="shared" ref="AQ37" si="85">AP37/AO37</f>
        <v>0</v>
      </c>
      <c r="AR37" s="347" t="str">
        <f>AR44</f>
        <v xml:space="preserve">Исполнение составило в сумме 111 082,4 тыс.рублей или 67,9%, в том числе:                                                                                                                                                                                                                                                                                                                                                                                                                                                                                                                                                                                                                                                                                                                                                                                                                                                                                                                                                                                                                                                                                                                                                                                                                                          </v>
      </c>
    </row>
    <row r="38" spans="1:44" s="285" customFormat="1" ht="137.25" customHeight="1" x14ac:dyDescent="0.25">
      <c r="A38" s="715"/>
      <c r="B38" s="656"/>
      <c r="C38" s="656"/>
      <c r="D38" s="306" t="s">
        <v>37</v>
      </c>
      <c r="E38" s="307">
        <f>H38+K38+N38+Q38+T38+W38+Z38+AC38+AF38+AI38+AL38+AO38</f>
        <v>0</v>
      </c>
      <c r="F38" s="307">
        <f>I38+L38+O38+R38+U38+X38+AA38+AD38+AG38+AJ38+AM38+AP38</f>
        <v>0</v>
      </c>
      <c r="G38" s="201"/>
      <c r="H38" s="307">
        <f>H45</f>
        <v>0</v>
      </c>
      <c r="I38" s="307">
        <f>I45</f>
        <v>0</v>
      </c>
      <c r="J38" s="204"/>
      <c r="K38" s="307">
        <v>0</v>
      </c>
      <c r="L38" s="307"/>
      <c r="M38" s="204"/>
      <c r="N38" s="307">
        <f>N45</f>
        <v>0</v>
      </c>
      <c r="O38" s="307">
        <f>O45</f>
        <v>0</v>
      </c>
      <c r="P38" s="204"/>
      <c r="Q38" s="527">
        <f>Q45</f>
        <v>0</v>
      </c>
      <c r="R38" s="527">
        <f>R45</f>
        <v>0</v>
      </c>
      <c r="S38" s="204"/>
      <c r="T38" s="307">
        <f>T45</f>
        <v>0</v>
      </c>
      <c r="U38" s="307">
        <f>U45</f>
        <v>0</v>
      </c>
      <c r="V38" s="204"/>
      <c r="W38" s="307"/>
      <c r="X38" s="307">
        <f>X45</f>
        <v>0</v>
      </c>
      <c r="Y38" s="204"/>
      <c r="Z38" s="307">
        <f t="shared" ref="Z38:AA38" si="86">Z45</f>
        <v>0</v>
      </c>
      <c r="AA38" s="307">
        <f t="shared" si="86"/>
        <v>0</v>
      </c>
      <c r="AB38" s="204"/>
      <c r="AC38" s="307">
        <f t="shared" ref="AC38:AD38" si="87">AC45</f>
        <v>0</v>
      </c>
      <c r="AD38" s="307">
        <f t="shared" si="87"/>
        <v>0</v>
      </c>
      <c r="AE38" s="204"/>
      <c r="AF38" s="307">
        <f t="shared" ref="AF38:AG38" si="88">AF45</f>
        <v>0</v>
      </c>
      <c r="AG38" s="307">
        <f t="shared" si="88"/>
        <v>0</v>
      </c>
      <c r="AH38" s="204"/>
      <c r="AI38" s="307">
        <f t="shared" ref="AI38:AJ38" si="89">AI45</f>
        <v>0</v>
      </c>
      <c r="AJ38" s="307">
        <f t="shared" si="89"/>
        <v>0</v>
      </c>
      <c r="AK38" s="204"/>
      <c r="AL38" s="307">
        <v>0</v>
      </c>
      <c r="AM38" s="307">
        <v>0</v>
      </c>
      <c r="AN38" s="204"/>
      <c r="AO38" s="307">
        <v>0</v>
      </c>
      <c r="AP38" s="307">
        <v>0</v>
      </c>
      <c r="AQ38" s="204"/>
      <c r="AR38" s="348"/>
    </row>
    <row r="39" spans="1:44" s="285" customFormat="1" ht="303" customHeight="1" x14ac:dyDescent="0.25">
      <c r="A39" s="715"/>
      <c r="B39" s="656"/>
      <c r="C39" s="656"/>
      <c r="D39" s="305" t="s">
        <v>2</v>
      </c>
      <c r="E39" s="307">
        <f t="shared" ref="E39:F43" si="90">H39+K39+N39+Q39+T39+W39+Z39+AC39+AF39+AI39+AL39+AO39</f>
        <v>163630.06999999998</v>
      </c>
      <c r="F39" s="307">
        <f t="shared" si="90"/>
        <v>111082.4</v>
      </c>
      <c r="G39" s="201">
        <f t="shared" si="70"/>
        <v>0.67886299871411171</v>
      </c>
      <c r="H39" s="307">
        <f t="shared" ref="H39:I43" si="91">H46</f>
        <v>12630</v>
      </c>
      <c r="I39" s="307">
        <f t="shared" si="91"/>
        <v>12630</v>
      </c>
      <c r="J39" s="201">
        <f t="shared" ref="J39" si="92">I39/H39</f>
        <v>1</v>
      </c>
      <c r="K39" s="307">
        <f t="shared" ref="K39:L39" si="93">K46</f>
        <v>12630</v>
      </c>
      <c r="L39" s="307">
        <f t="shared" si="93"/>
        <v>12630</v>
      </c>
      <c r="M39" s="201">
        <f t="shared" ref="M39" si="94">L39/K39</f>
        <v>1</v>
      </c>
      <c r="N39" s="307">
        <f t="shared" ref="N39:O39" si="95">N46</f>
        <v>12533.5</v>
      </c>
      <c r="O39" s="307">
        <f t="shared" si="95"/>
        <v>12533.5</v>
      </c>
      <c r="P39" s="201">
        <f t="shared" ref="P39" si="96">O39/N39</f>
        <v>1</v>
      </c>
      <c r="Q39" s="527">
        <f t="shared" ref="Q39:R39" si="97">Q46</f>
        <v>14657.9</v>
      </c>
      <c r="R39" s="527">
        <f t="shared" si="97"/>
        <v>14657.9</v>
      </c>
      <c r="S39" s="201">
        <f t="shared" ref="S39" si="98">R39/Q39</f>
        <v>1</v>
      </c>
      <c r="T39" s="307">
        <f t="shared" ref="T39:U39" si="99">T46</f>
        <v>14657.8</v>
      </c>
      <c r="U39" s="307">
        <f t="shared" si="99"/>
        <v>14657.8</v>
      </c>
      <c r="V39" s="201">
        <f t="shared" ref="V39" si="100">U39/T39</f>
        <v>1</v>
      </c>
      <c r="W39" s="307">
        <f t="shared" ref="W39:X39" si="101">W46</f>
        <v>14657.7</v>
      </c>
      <c r="X39" s="307">
        <f t="shared" si="101"/>
        <v>14657.7</v>
      </c>
      <c r="Y39" s="201">
        <f t="shared" ref="Y39" si="102">X39/W39</f>
        <v>1</v>
      </c>
      <c r="Z39" s="307">
        <f t="shared" ref="Z39:AD39" si="103">Z46</f>
        <v>14657.7</v>
      </c>
      <c r="AA39" s="307">
        <f t="shared" si="103"/>
        <v>14657.7</v>
      </c>
      <c r="AB39" s="201">
        <f t="shared" ref="AB39" si="104">AA39/Z39</f>
        <v>1</v>
      </c>
      <c r="AC39" s="598">
        <f t="shared" si="103"/>
        <v>14657.8</v>
      </c>
      <c r="AD39" s="598">
        <f t="shared" si="103"/>
        <v>14657.8</v>
      </c>
      <c r="AE39" s="201">
        <f t="shared" ref="AE39" si="105">AD39/AC39</f>
        <v>1</v>
      </c>
      <c r="AF39" s="307">
        <f t="shared" ref="AF39:AG39" si="106">AF46</f>
        <v>13441.09</v>
      </c>
      <c r="AG39" s="307">
        <f t="shared" si="106"/>
        <v>0</v>
      </c>
      <c r="AH39" s="201">
        <f t="shared" ref="AH39" si="107">AG39/AF39</f>
        <v>0</v>
      </c>
      <c r="AI39" s="307">
        <f t="shared" ref="AI39:AJ39" si="108">AI46</f>
        <v>13441.09</v>
      </c>
      <c r="AJ39" s="307">
        <f t="shared" si="108"/>
        <v>0</v>
      </c>
      <c r="AK39" s="201">
        <f>AJ39/AI39</f>
        <v>0</v>
      </c>
      <c r="AL39" s="307">
        <f t="shared" ref="AL39:AM39" si="109">AL46</f>
        <v>13441.09</v>
      </c>
      <c r="AM39" s="307">
        <f t="shared" si="109"/>
        <v>0</v>
      </c>
      <c r="AN39" s="201">
        <f>AM39/AL39</f>
        <v>0</v>
      </c>
      <c r="AO39" s="598">
        <f t="shared" ref="AO39:AP39" si="110">AO46</f>
        <v>12224.4</v>
      </c>
      <c r="AP39" s="598">
        <f t="shared" si="110"/>
        <v>0</v>
      </c>
      <c r="AQ39" s="201">
        <f t="shared" ref="AQ39" si="111">AP39/AO39</f>
        <v>0</v>
      </c>
      <c r="AR39" s="348" t="str">
        <f>AR46</f>
        <v xml:space="preserve">Из бюджета автономного округа перечислена дотация на выравнивание бюджетной обеспеченности  поселениям района                                                                                111082,4  тыс.рублей.                                                                                                                                                                                                                                                               </v>
      </c>
    </row>
    <row r="40" spans="1:44" s="285" customFormat="1" ht="123.75" customHeight="1" x14ac:dyDescent="0.25">
      <c r="A40" s="715"/>
      <c r="B40" s="656"/>
      <c r="C40" s="656"/>
      <c r="D40" s="305" t="s">
        <v>284</v>
      </c>
      <c r="E40" s="583">
        <f t="shared" ref="E40:E43" si="112">H40+K40+N40+Q40+T40+W40+Z40+AC40+AF40+AI40+AL40+AO40</f>
        <v>0</v>
      </c>
      <c r="F40" s="583"/>
      <c r="G40" s="318"/>
      <c r="H40" s="307">
        <f t="shared" si="91"/>
        <v>0</v>
      </c>
      <c r="I40" s="307">
        <f t="shared" si="91"/>
        <v>0</v>
      </c>
      <c r="J40" s="204"/>
      <c r="K40" s="307">
        <f t="shared" ref="K40:L40" si="113">K47</f>
        <v>0</v>
      </c>
      <c r="L40" s="307">
        <f t="shared" si="113"/>
        <v>0</v>
      </c>
      <c r="M40" s="204"/>
      <c r="N40" s="307">
        <f t="shared" ref="N40:O40" si="114">N47</f>
        <v>0</v>
      </c>
      <c r="O40" s="307">
        <f t="shared" si="114"/>
        <v>0</v>
      </c>
      <c r="P40" s="204"/>
      <c r="Q40" s="527">
        <f t="shared" ref="Q40:R40" si="115">Q47</f>
        <v>0</v>
      </c>
      <c r="R40" s="527">
        <f t="shared" si="115"/>
        <v>0</v>
      </c>
      <c r="S40" s="204"/>
      <c r="T40" s="307">
        <f t="shared" ref="T40:U40" si="116">T47</f>
        <v>0</v>
      </c>
      <c r="U40" s="307">
        <f t="shared" si="116"/>
        <v>0</v>
      </c>
      <c r="V40" s="204"/>
      <c r="W40" s="307">
        <f t="shared" ref="W40" si="117">W47</f>
        <v>0</v>
      </c>
      <c r="X40" s="307"/>
      <c r="Y40" s="204"/>
      <c r="Z40" s="307">
        <f t="shared" ref="Z40" si="118">Z47</f>
        <v>0</v>
      </c>
      <c r="AA40" s="307"/>
      <c r="AB40" s="204"/>
      <c r="AC40" s="307">
        <f t="shared" ref="AC40:AD40" si="119">AC47</f>
        <v>0</v>
      </c>
      <c r="AD40" s="307">
        <f t="shared" si="119"/>
        <v>0</v>
      </c>
      <c r="AE40" s="204"/>
      <c r="AF40" s="307">
        <f t="shared" ref="AF40" si="120">AF47</f>
        <v>0</v>
      </c>
      <c r="AG40" s="307"/>
      <c r="AH40" s="204"/>
      <c r="AI40" s="307">
        <f>AI47</f>
        <v>0</v>
      </c>
      <c r="AJ40" s="307">
        <f>AJ47</f>
        <v>0</v>
      </c>
      <c r="AK40" s="204"/>
      <c r="AL40" s="307">
        <f t="shared" ref="AL40:AM40" si="121">AL47</f>
        <v>0</v>
      </c>
      <c r="AM40" s="307">
        <f t="shared" si="121"/>
        <v>0</v>
      </c>
      <c r="AN40" s="204"/>
      <c r="AO40" s="307">
        <f t="shared" ref="AO40:AP40" si="122">AO47</f>
        <v>0</v>
      </c>
      <c r="AP40" s="307">
        <f t="shared" si="122"/>
        <v>0</v>
      </c>
      <c r="AQ40" s="204"/>
      <c r="AR40" s="259"/>
    </row>
    <row r="41" spans="1:44" s="285" customFormat="1" ht="382.5" customHeight="1" x14ac:dyDescent="0.25">
      <c r="A41" s="715"/>
      <c r="B41" s="656"/>
      <c r="C41" s="656"/>
      <c r="D41" s="305" t="s">
        <v>292</v>
      </c>
      <c r="E41" s="595">
        <f t="shared" si="112"/>
        <v>0</v>
      </c>
      <c r="F41" s="595">
        <f t="shared" si="90"/>
        <v>0</v>
      </c>
      <c r="G41" s="318"/>
      <c r="H41" s="307">
        <f t="shared" si="91"/>
        <v>0</v>
      </c>
      <c r="I41" s="307">
        <f t="shared" si="91"/>
        <v>0</v>
      </c>
      <c r="J41" s="204"/>
      <c r="K41" s="307">
        <f t="shared" ref="K41:L41" si="123">K48</f>
        <v>0</v>
      </c>
      <c r="L41" s="307">
        <f t="shared" si="123"/>
        <v>0</v>
      </c>
      <c r="M41" s="204"/>
      <c r="N41" s="307">
        <f t="shared" ref="N41:O41" si="124">N48</f>
        <v>0</v>
      </c>
      <c r="O41" s="307">
        <f t="shared" si="124"/>
        <v>0</v>
      </c>
      <c r="P41" s="204"/>
      <c r="Q41" s="527">
        <f t="shared" ref="Q41:R41" si="125">Q48</f>
        <v>0</v>
      </c>
      <c r="R41" s="527">
        <f t="shared" si="125"/>
        <v>0</v>
      </c>
      <c r="S41" s="204"/>
      <c r="T41" s="307">
        <f t="shared" ref="T41:U41" si="126">T48</f>
        <v>0</v>
      </c>
      <c r="U41" s="307">
        <f t="shared" si="126"/>
        <v>0</v>
      </c>
      <c r="V41" s="204"/>
      <c r="W41" s="307">
        <f t="shared" ref="W41:X41" si="127">W48</f>
        <v>0</v>
      </c>
      <c r="X41" s="307">
        <f t="shared" si="127"/>
        <v>0</v>
      </c>
      <c r="Y41" s="204"/>
      <c r="Z41" s="307">
        <f t="shared" ref="Z41:AA41" si="128">Z48</f>
        <v>0</v>
      </c>
      <c r="AA41" s="307">
        <f t="shared" si="128"/>
        <v>0</v>
      </c>
      <c r="AB41" s="204"/>
      <c r="AC41" s="307">
        <f t="shared" ref="AC41:AD41" si="129">AC48</f>
        <v>0</v>
      </c>
      <c r="AD41" s="307">
        <f t="shared" si="129"/>
        <v>0</v>
      </c>
      <c r="AE41" s="204"/>
      <c r="AF41" s="307">
        <f t="shared" ref="AF41:AG41" si="130">AF48</f>
        <v>0</v>
      </c>
      <c r="AG41" s="307">
        <f t="shared" si="130"/>
        <v>0</v>
      </c>
      <c r="AH41" s="204"/>
      <c r="AI41" s="307">
        <f t="shared" ref="AI41:AJ41" si="131">AI48</f>
        <v>0</v>
      </c>
      <c r="AJ41" s="307">
        <f t="shared" si="131"/>
        <v>0</v>
      </c>
      <c r="AK41" s="204"/>
      <c r="AL41" s="307">
        <f t="shared" ref="AL41" si="132">AL48</f>
        <v>0</v>
      </c>
      <c r="AM41" s="307">
        <f>AM48</f>
        <v>0</v>
      </c>
      <c r="AN41" s="204"/>
      <c r="AO41" s="307">
        <f t="shared" ref="AO41:AP41" si="133">AO48</f>
        <v>0</v>
      </c>
      <c r="AP41" s="307">
        <f t="shared" si="133"/>
        <v>0</v>
      </c>
      <c r="AQ41" s="204"/>
      <c r="AR41" s="259"/>
    </row>
    <row r="42" spans="1:44" s="285" customFormat="1" ht="133.5" customHeight="1" x14ac:dyDescent="0.25">
      <c r="A42" s="715"/>
      <c r="B42" s="656"/>
      <c r="C42" s="656"/>
      <c r="D42" s="305" t="s">
        <v>285</v>
      </c>
      <c r="E42" s="307">
        <f t="shared" si="112"/>
        <v>0</v>
      </c>
      <c r="F42" s="307">
        <f t="shared" si="90"/>
        <v>0</v>
      </c>
      <c r="G42" s="204"/>
      <c r="H42" s="307">
        <f t="shared" si="91"/>
        <v>0</v>
      </c>
      <c r="I42" s="307">
        <f t="shared" si="91"/>
        <v>0</v>
      </c>
      <c r="J42" s="204"/>
      <c r="K42" s="307">
        <f t="shared" ref="K42:L42" si="134">K49</f>
        <v>0</v>
      </c>
      <c r="L42" s="307">
        <f t="shared" si="134"/>
        <v>0</v>
      </c>
      <c r="M42" s="204"/>
      <c r="N42" s="307">
        <f t="shared" ref="N42:O42" si="135">N49</f>
        <v>0</v>
      </c>
      <c r="O42" s="307">
        <f t="shared" si="135"/>
        <v>0</v>
      </c>
      <c r="P42" s="204"/>
      <c r="Q42" s="527">
        <f t="shared" ref="Q42:R42" si="136">Q49</f>
        <v>0</v>
      </c>
      <c r="R42" s="527">
        <f t="shared" si="136"/>
        <v>0</v>
      </c>
      <c r="S42" s="204"/>
      <c r="T42" s="307">
        <f t="shared" ref="T42:U42" si="137">T49</f>
        <v>0</v>
      </c>
      <c r="U42" s="307">
        <f t="shared" si="137"/>
        <v>0</v>
      </c>
      <c r="V42" s="204"/>
      <c r="W42" s="307">
        <f t="shared" ref="W42:X42" si="138">W49</f>
        <v>0</v>
      </c>
      <c r="X42" s="307">
        <f t="shared" si="138"/>
        <v>0</v>
      </c>
      <c r="Y42" s="204"/>
      <c r="Z42" s="307">
        <f t="shared" ref="Z42:AA42" si="139">Z49</f>
        <v>0</v>
      </c>
      <c r="AA42" s="307">
        <f t="shared" si="139"/>
        <v>0</v>
      </c>
      <c r="AB42" s="204"/>
      <c r="AC42" s="307">
        <f t="shared" ref="AC42:AD42" si="140">AC49</f>
        <v>0</v>
      </c>
      <c r="AD42" s="307">
        <f t="shared" si="140"/>
        <v>0</v>
      </c>
      <c r="AE42" s="204"/>
      <c r="AF42" s="307">
        <f t="shared" ref="AF42:AG42" si="141">AF49</f>
        <v>0</v>
      </c>
      <c r="AG42" s="307">
        <f t="shared" si="141"/>
        <v>0</v>
      </c>
      <c r="AH42" s="204"/>
      <c r="AI42" s="307">
        <f t="shared" ref="AI42:AJ42" si="142">AI49</f>
        <v>0</v>
      </c>
      <c r="AJ42" s="307">
        <f t="shared" si="142"/>
        <v>0</v>
      </c>
      <c r="AK42" s="204"/>
      <c r="AL42" s="307">
        <f t="shared" ref="AL42:AM42" si="143">AL49</f>
        <v>0</v>
      </c>
      <c r="AM42" s="307">
        <f t="shared" si="143"/>
        <v>0</v>
      </c>
      <c r="AN42" s="204"/>
      <c r="AO42" s="307">
        <f t="shared" ref="AO42:AP42" si="144">AO49</f>
        <v>0</v>
      </c>
      <c r="AP42" s="307">
        <f t="shared" si="144"/>
        <v>0</v>
      </c>
      <c r="AQ42" s="204"/>
      <c r="AR42" s="259"/>
    </row>
    <row r="43" spans="1:44" s="285" customFormat="1" ht="156.75" customHeight="1" thickBot="1" x14ac:dyDescent="0.3">
      <c r="A43" s="716"/>
      <c r="B43" s="682"/>
      <c r="C43" s="682"/>
      <c r="D43" s="282" t="s">
        <v>43</v>
      </c>
      <c r="E43" s="208">
        <f t="shared" si="112"/>
        <v>0</v>
      </c>
      <c r="F43" s="208">
        <f t="shared" si="90"/>
        <v>0</v>
      </c>
      <c r="G43" s="346"/>
      <c r="H43" s="208">
        <f t="shared" si="91"/>
        <v>0</v>
      </c>
      <c r="I43" s="208">
        <f t="shared" si="91"/>
        <v>0</v>
      </c>
      <c r="J43" s="346"/>
      <c r="K43" s="208">
        <f t="shared" ref="K43:L43" si="145">K50</f>
        <v>0</v>
      </c>
      <c r="L43" s="208">
        <f t="shared" si="145"/>
        <v>0</v>
      </c>
      <c r="M43" s="346"/>
      <c r="N43" s="208">
        <f t="shared" ref="N43:O43" si="146">N50</f>
        <v>0</v>
      </c>
      <c r="O43" s="208">
        <f t="shared" si="146"/>
        <v>0</v>
      </c>
      <c r="P43" s="346"/>
      <c r="Q43" s="208">
        <f t="shared" ref="Q43:R43" si="147">Q50</f>
        <v>0</v>
      </c>
      <c r="R43" s="208">
        <f t="shared" si="147"/>
        <v>0</v>
      </c>
      <c r="S43" s="346"/>
      <c r="T43" s="208">
        <f t="shared" ref="T43:U43" si="148">T50</f>
        <v>0</v>
      </c>
      <c r="U43" s="208">
        <f t="shared" si="148"/>
        <v>0</v>
      </c>
      <c r="V43" s="346"/>
      <c r="W43" s="208">
        <f t="shared" ref="W43:X43" si="149">W50</f>
        <v>0</v>
      </c>
      <c r="X43" s="208">
        <f t="shared" si="149"/>
        <v>0</v>
      </c>
      <c r="Y43" s="346"/>
      <c r="Z43" s="208">
        <f t="shared" ref="Z43:AA43" si="150">Z50</f>
        <v>0</v>
      </c>
      <c r="AA43" s="208">
        <f t="shared" si="150"/>
        <v>0</v>
      </c>
      <c r="AB43" s="346"/>
      <c r="AC43" s="208">
        <f t="shared" ref="AC43:AD43" si="151">AC50</f>
        <v>0</v>
      </c>
      <c r="AD43" s="208">
        <f t="shared" si="151"/>
        <v>0</v>
      </c>
      <c r="AE43" s="346"/>
      <c r="AF43" s="208">
        <f t="shared" ref="AF43:AG43" si="152">AF50</f>
        <v>0</v>
      </c>
      <c r="AG43" s="208">
        <f t="shared" si="152"/>
        <v>0</v>
      </c>
      <c r="AH43" s="346"/>
      <c r="AI43" s="208">
        <f t="shared" ref="AI43:AJ43" si="153">AI50</f>
        <v>0</v>
      </c>
      <c r="AJ43" s="208">
        <f t="shared" si="153"/>
        <v>0</v>
      </c>
      <c r="AK43" s="346"/>
      <c r="AL43" s="208">
        <f t="shared" ref="AL43:AM43" si="154">AL50</f>
        <v>0</v>
      </c>
      <c r="AM43" s="208">
        <f t="shared" si="154"/>
        <v>0</v>
      </c>
      <c r="AN43" s="346"/>
      <c r="AO43" s="208">
        <f t="shared" ref="AO43:AP43" si="155">AO50</f>
        <v>0</v>
      </c>
      <c r="AP43" s="208">
        <f t="shared" si="155"/>
        <v>0</v>
      </c>
      <c r="AQ43" s="346"/>
      <c r="AR43" s="349"/>
    </row>
    <row r="44" spans="1:44" s="285" customFormat="1" ht="138" customHeight="1" x14ac:dyDescent="0.25">
      <c r="A44" s="714" t="s">
        <v>294</v>
      </c>
      <c r="B44" s="681" t="s">
        <v>295</v>
      </c>
      <c r="C44" s="681"/>
      <c r="D44" s="280" t="s">
        <v>41</v>
      </c>
      <c r="E44" s="200">
        <f>H44+K44+N44+Q44+T44+W44+Z44+AC44+AF44+AI44+AL44+AO44</f>
        <v>163630.06999999998</v>
      </c>
      <c r="F44" s="200">
        <f>I44+L44+O44+R44+U44+X44+AA44+AD44+AG44+AJ44+AM44+AP44</f>
        <v>111082.4</v>
      </c>
      <c r="G44" s="202">
        <f>F44/E44</f>
        <v>0.67886299871411171</v>
      </c>
      <c r="H44" s="200">
        <f>H45+H46+H47+H48+H49+H50</f>
        <v>12630</v>
      </c>
      <c r="I44" s="200">
        <f>I46</f>
        <v>12630</v>
      </c>
      <c r="J44" s="201">
        <f t="shared" ref="J44" si="156">I44/H44</f>
        <v>1</v>
      </c>
      <c r="K44" s="200">
        <f>K45+K46+K47+K48+K49+K50</f>
        <v>12630</v>
      </c>
      <c r="L44" s="200">
        <f>L45+L46+L47+L48+L49+L50</f>
        <v>12630</v>
      </c>
      <c r="M44" s="201">
        <f t="shared" ref="M44" si="157">L44/K44</f>
        <v>1</v>
      </c>
      <c r="N44" s="200">
        <f>N45+N46+N47+N48+N49+N50</f>
        <v>12533.5</v>
      </c>
      <c r="O44" s="200">
        <f>O45+O46+O47+O48+O49+O50</f>
        <v>12533.5</v>
      </c>
      <c r="P44" s="201">
        <f t="shared" ref="P44" si="158">O44/N44</f>
        <v>1</v>
      </c>
      <c r="Q44" s="200">
        <f>Q45+Q46+Q47+Q48+Q49+Q50</f>
        <v>14657.9</v>
      </c>
      <c r="R44" s="200">
        <f>R45+R46+R47+R48+R49+R50</f>
        <v>14657.9</v>
      </c>
      <c r="S44" s="201">
        <f t="shared" ref="S44" si="159">R44/Q44</f>
        <v>1</v>
      </c>
      <c r="T44" s="200">
        <f>T45+T46+T47+T48+T49+T50</f>
        <v>14657.8</v>
      </c>
      <c r="U44" s="200">
        <f>U45+U46+U47+U48+U49+U50</f>
        <v>14657.8</v>
      </c>
      <c r="V44" s="201">
        <f t="shared" ref="V44" si="160">U44/T44</f>
        <v>1</v>
      </c>
      <c r="W44" s="200">
        <f>W45+W46+W47+W48+W49+W50</f>
        <v>14657.7</v>
      </c>
      <c r="X44" s="200">
        <f>X45+X46+X47+X48+X49+X50</f>
        <v>14657.7</v>
      </c>
      <c r="Y44" s="201">
        <f t="shared" ref="Y44" si="161">X44/W44</f>
        <v>1</v>
      </c>
      <c r="Z44" s="200">
        <f t="shared" ref="Z44:AA44" si="162">Z45+Z46+Z47+Z48+Z49+Z50</f>
        <v>14657.7</v>
      </c>
      <c r="AA44" s="200">
        <f t="shared" si="162"/>
        <v>14657.7</v>
      </c>
      <c r="AB44" s="201">
        <f t="shared" ref="AB44" si="163">AA44/Z44</f>
        <v>1</v>
      </c>
      <c r="AC44" s="200">
        <f t="shared" ref="AC44:AD44" si="164">AC45+AC46+AC47+AC48+AC49+AC50</f>
        <v>14657.8</v>
      </c>
      <c r="AD44" s="200">
        <f t="shared" si="164"/>
        <v>14657.8</v>
      </c>
      <c r="AE44" s="201">
        <f t="shared" ref="AE44" si="165">AD44/AC44</f>
        <v>1</v>
      </c>
      <c r="AF44" s="200">
        <f t="shared" ref="AF44:AG44" si="166">AF45+AF46+AF47+AF48+AF49+AF50</f>
        <v>13441.09</v>
      </c>
      <c r="AG44" s="200">
        <f t="shared" si="166"/>
        <v>0</v>
      </c>
      <c r="AH44" s="201">
        <f t="shared" ref="AH44" si="167">AG44/AF44</f>
        <v>0</v>
      </c>
      <c r="AI44" s="200">
        <f t="shared" ref="AI44:AJ44" si="168">AI45+AI46+AI47+AI48+AI49+AI50</f>
        <v>13441.09</v>
      </c>
      <c r="AJ44" s="200">
        <f t="shared" si="168"/>
        <v>0</v>
      </c>
      <c r="AK44" s="202">
        <f>AJ44/AI44</f>
        <v>0</v>
      </c>
      <c r="AL44" s="200">
        <f t="shared" ref="AL44:AM44" si="169">AL45+AL46+AL47+AL48+AL49+AL50</f>
        <v>13441.09</v>
      </c>
      <c r="AM44" s="200">
        <f t="shared" si="169"/>
        <v>0</v>
      </c>
      <c r="AN44" s="202">
        <f>AM44/AL44</f>
        <v>0</v>
      </c>
      <c r="AO44" s="200">
        <f>AO45+AO46+AO47+AO48+AO49+AO50</f>
        <v>12224.4</v>
      </c>
      <c r="AP44" s="200">
        <f>AP45+AP46+AP47+AP48+AP49+AP50</f>
        <v>0</v>
      </c>
      <c r="AQ44" s="201">
        <f t="shared" ref="AQ44" si="170">AP44/AO44</f>
        <v>0</v>
      </c>
      <c r="AR44" s="347" t="s">
        <v>564</v>
      </c>
    </row>
    <row r="45" spans="1:44" s="285" customFormat="1" ht="105" customHeight="1" x14ac:dyDescent="0.25">
      <c r="A45" s="715"/>
      <c r="B45" s="656"/>
      <c r="C45" s="656"/>
      <c r="D45" s="306" t="s">
        <v>37</v>
      </c>
      <c r="E45" s="307">
        <f>H45+K45+N45+Q45+T45+W45+Z45+AC45+AF45+AI45+AL45+AO45</f>
        <v>0</v>
      </c>
      <c r="F45" s="307">
        <f>I45+L45+O45+R45+U45+X45+AA45+AD45+AG45+AJ45+AM45+AP45</f>
        <v>0</v>
      </c>
      <c r="G45" s="201"/>
      <c r="H45" s="307">
        <f>H52</f>
        <v>0</v>
      </c>
      <c r="I45" s="307">
        <f>I52</f>
        <v>0</v>
      </c>
      <c r="J45" s="204"/>
      <c r="K45" s="307">
        <v>0</v>
      </c>
      <c r="L45" s="307">
        <v>0</v>
      </c>
      <c r="M45" s="204"/>
      <c r="N45" s="307">
        <v>0</v>
      </c>
      <c r="O45" s="307">
        <f>O52</f>
        <v>0</v>
      </c>
      <c r="P45" s="204"/>
      <c r="Q45" s="527"/>
      <c r="R45" s="527"/>
      <c r="S45" s="204"/>
      <c r="T45" s="307"/>
      <c r="U45" s="307">
        <f>U52</f>
        <v>0</v>
      </c>
      <c r="V45" s="204"/>
      <c r="W45" s="307"/>
      <c r="X45" s="307">
        <f>X52</f>
        <v>0</v>
      </c>
      <c r="Y45" s="204"/>
      <c r="Z45" s="307"/>
      <c r="AA45" s="307"/>
      <c r="AB45" s="201"/>
      <c r="AC45" s="307"/>
      <c r="AD45" s="307">
        <f t="shared" ref="AD45" si="171">AD52</f>
        <v>0</v>
      </c>
      <c r="AE45" s="204"/>
      <c r="AF45" s="307"/>
      <c r="AG45" s="307">
        <f t="shared" ref="AG45" si="172">AG52</f>
        <v>0</v>
      </c>
      <c r="AH45" s="204"/>
      <c r="AI45" s="304"/>
      <c r="AJ45" s="307">
        <v>0</v>
      </c>
      <c r="AK45" s="204"/>
      <c r="AL45" s="307">
        <v>0</v>
      </c>
      <c r="AM45" s="307">
        <v>0</v>
      </c>
      <c r="AN45" s="204"/>
      <c r="AO45" s="307">
        <v>0</v>
      </c>
      <c r="AP45" s="307">
        <v>0</v>
      </c>
      <c r="AQ45" s="341"/>
      <c r="AR45" s="348"/>
    </row>
    <row r="46" spans="1:44" s="285" customFormat="1" ht="290.25" customHeight="1" x14ac:dyDescent="0.25">
      <c r="A46" s="715"/>
      <c r="B46" s="656"/>
      <c r="C46" s="656"/>
      <c r="D46" s="305" t="s">
        <v>2</v>
      </c>
      <c r="E46" s="307">
        <f>H46+K46+N46+Q46+T46+W46+Z46+AC46+AF46+AI46+AL46+AO46</f>
        <v>163630.06999999998</v>
      </c>
      <c r="F46" s="307">
        <f t="shared" ref="E46:F47" si="173">I46+L46+O46+R46+U46+X46+AA46+AD46+AG46+AJ46+AM46+AP46</f>
        <v>111082.4</v>
      </c>
      <c r="G46" s="201">
        <f>F46/E46</f>
        <v>0.67886299871411171</v>
      </c>
      <c r="H46" s="307">
        <v>12630</v>
      </c>
      <c r="I46" s="307">
        <v>12630</v>
      </c>
      <c r="J46" s="201">
        <f t="shared" ref="J46" si="174">I46/H46</f>
        <v>1</v>
      </c>
      <c r="K46" s="307">
        <v>12630</v>
      </c>
      <c r="L46" s="307">
        <v>12630</v>
      </c>
      <c r="M46" s="201">
        <f t="shared" ref="M46" si="175">L46/K46</f>
        <v>1</v>
      </c>
      <c r="N46" s="307">
        <v>12533.5</v>
      </c>
      <c r="O46" s="307">
        <v>12533.5</v>
      </c>
      <c r="P46" s="201">
        <f t="shared" ref="P46" si="176">O46/N46</f>
        <v>1</v>
      </c>
      <c r="Q46" s="527">
        <v>14657.9</v>
      </c>
      <c r="R46" s="527">
        <v>14657.9</v>
      </c>
      <c r="S46" s="201">
        <f t="shared" ref="S46" si="177">R46/Q46</f>
        <v>1</v>
      </c>
      <c r="T46" s="307">
        <v>14657.8</v>
      </c>
      <c r="U46" s="307">
        <v>14657.8</v>
      </c>
      <c r="V46" s="201">
        <f t="shared" ref="V46" si="178">U46/T46</f>
        <v>1</v>
      </c>
      <c r="W46" s="307">
        <v>14657.7</v>
      </c>
      <c r="X46" s="307">
        <v>14657.7</v>
      </c>
      <c r="Y46" s="201">
        <f t="shared" ref="Y46" si="179">X46/W46</f>
        <v>1</v>
      </c>
      <c r="Z46" s="307">
        <v>14657.7</v>
      </c>
      <c r="AA46" s="307">
        <v>14657.7</v>
      </c>
      <c r="AB46" s="201">
        <f t="shared" ref="AB46" si="180">AA46/Z46</f>
        <v>1</v>
      </c>
      <c r="AC46" s="307">
        <v>14657.8</v>
      </c>
      <c r="AD46" s="307">
        <v>14657.8</v>
      </c>
      <c r="AE46" s="201">
        <f t="shared" ref="AE46" si="181">AD46/AC46</f>
        <v>1</v>
      </c>
      <c r="AF46" s="307">
        <v>13441.09</v>
      </c>
      <c r="AG46" s="307"/>
      <c r="AH46" s="201">
        <f t="shared" ref="AH46" si="182">AG46/AF46</f>
        <v>0</v>
      </c>
      <c r="AI46" s="307">
        <v>13441.09</v>
      </c>
      <c r="AJ46" s="307"/>
      <c r="AK46" s="201">
        <f>AJ46/AI46</f>
        <v>0</v>
      </c>
      <c r="AL46" s="307">
        <v>13441.09</v>
      </c>
      <c r="AM46" s="307"/>
      <c r="AN46" s="201">
        <f>AM46/AL46</f>
        <v>0</v>
      </c>
      <c r="AO46" s="307">
        <v>12224.4</v>
      </c>
      <c r="AP46" s="307"/>
      <c r="AQ46" s="201">
        <f t="shared" ref="AQ46" si="183">AP46/AO46</f>
        <v>0</v>
      </c>
      <c r="AR46" s="348" t="s">
        <v>565</v>
      </c>
    </row>
    <row r="47" spans="1:44" s="285" customFormat="1" ht="97.5" customHeight="1" thickBot="1" x14ac:dyDescent="0.3">
      <c r="A47" s="715"/>
      <c r="B47" s="656"/>
      <c r="C47" s="656"/>
      <c r="D47" s="305" t="s">
        <v>284</v>
      </c>
      <c r="E47" s="307">
        <f t="shared" si="173"/>
        <v>0</v>
      </c>
      <c r="F47" s="307">
        <v>0</v>
      </c>
      <c r="G47" s="318"/>
      <c r="H47" s="307">
        <v>0</v>
      </c>
      <c r="I47" s="307">
        <v>0</v>
      </c>
      <c r="J47" s="204"/>
      <c r="K47" s="307">
        <v>0</v>
      </c>
      <c r="L47" s="307">
        <v>0</v>
      </c>
      <c r="M47" s="204"/>
      <c r="N47" s="307">
        <v>0</v>
      </c>
      <c r="O47" s="307">
        <v>0</v>
      </c>
      <c r="P47" s="204"/>
      <c r="Q47" s="527">
        <v>0</v>
      </c>
      <c r="R47" s="527"/>
      <c r="S47" s="204"/>
      <c r="T47" s="307">
        <v>0</v>
      </c>
      <c r="U47" s="307"/>
      <c r="V47" s="204"/>
      <c r="W47" s="307">
        <v>0</v>
      </c>
      <c r="X47" s="307"/>
      <c r="Y47" s="204"/>
      <c r="Z47" s="307">
        <v>0</v>
      </c>
      <c r="AA47" s="307"/>
      <c r="AB47" s="204"/>
      <c r="AC47" s="307">
        <v>0</v>
      </c>
      <c r="AD47" s="307"/>
      <c r="AE47" s="204"/>
      <c r="AF47" s="307">
        <v>0</v>
      </c>
      <c r="AG47" s="307"/>
      <c r="AH47" s="204"/>
      <c r="AI47" s="304">
        <v>0</v>
      </c>
      <c r="AJ47" s="307">
        <v>0</v>
      </c>
      <c r="AK47" s="204"/>
      <c r="AL47" s="307">
        <v>0</v>
      </c>
      <c r="AM47" s="307">
        <v>0</v>
      </c>
      <c r="AN47" s="204"/>
      <c r="AO47" s="307">
        <v>0</v>
      </c>
      <c r="AP47" s="307">
        <v>0</v>
      </c>
      <c r="AQ47" s="341"/>
      <c r="AR47" s="348"/>
    </row>
    <row r="48" spans="1:44" s="285" customFormat="1" ht="351" customHeight="1" x14ac:dyDescent="0.25">
      <c r="A48" s="715"/>
      <c r="B48" s="656"/>
      <c r="C48" s="656"/>
      <c r="D48" s="305" t="s">
        <v>292</v>
      </c>
      <c r="E48" s="200">
        <f>H48+K48+N48+Q48+T48+W48+Z48+AC48+AF48+AI48+AL48+AO48</f>
        <v>0</v>
      </c>
      <c r="F48" s="200">
        <f>I48+L48+O48+R48+U48+X48+AA48+AD48+AG48+AJ48+AM48+AP48</f>
        <v>0</v>
      </c>
      <c r="G48" s="318"/>
      <c r="H48" s="307">
        <f t="shared" ref="H48:I48" si="184">H58</f>
        <v>0</v>
      </c>
      <c r="I48" s="307">
        <f t="shared" si="184"/>
        <v>0</v>
      </c>
      <c r="J48" s="204"/>
      <c r="K48" s="307">
        <f t="shared" ref="K48:L48" si="185">K58</f>
        <v>0</v>
      </c>
      <c r="L48" s="307">
        <f t="shared" si="185"/>
        <v>0</v>
      </c>
      <c r="M48" s="204"/>
      <c r="N48" s="307">
        <f t="shared" ref="N48:O48" si="186">N58</f>
        <v>0</v>
      </c>
      <c r="O48" s="307">
        <f t="shared" si="186"/>
        <v>0</v>
      </c>
      <c r="P48" s="204"/>
      <c r="Q48" s="527">
        <f t="shared" ref="Q48:R48" si="187">Q58</f>
        <v>0</v>
      </c>
      <c r="R48" s="527">
        <f t="shared" si="187"/>
        <v>0</v>
      </c>
      <c r="S48" s="204"/>
      <c r="T48" s="307">
        <f t="shared" ref="T48:U48" si="188">T58</f>
        <v>0</v>
      </c>
      <c r="U48" s="307">
        <f t="shared" si="188"/>
        <v>0</v>
      </c>
      <c r="V48" s="204"/>
      <c r="W48" s="307">
        <f t="shared" ref="W48:X48" si="189">W58</f>
        <v>0</v>
      </c>
      <c r="X48" s="307">
        <f t="shared" si="189"/>
        <v>0</v>
      </c>
      <c r="Y48" s="204"/>
      <c r="Z48" s="307">
        <f t="shared" ref="Z48:AA48" si="190">Z58</f>
        <v>0</v>
      </c>
      <c r="AA48" s="307">
        <f t="shared" si="190"/>
        <v>0</v>
      </c>
      <c r="AB48" s="204"/>
      <c r="AC48" s="307">
        <f t="shared" ref="AC48:AD48" si="191">AC58</f>
        <v>0</v>
      </c>
      <c r="AD48" s="307">
        <f t="shared" si="191"/>
        <v>0</v>
      </c>
      <c r="AE48" s="204"/>
      <c r="AF48" s="307">
        <f t="shared" ref="AF48:AG48" si="192">AF58</f>
        <v>0</v>
      </c>
      <c r="AG48" s="307">
        <f t="shared" si="192"/>
        <v>0</v>
      </c>
      <c r="AH48" s="204"/>
      <c r="AI48" s="304">
        <v>0</v>
      </c>
      <c r="AJ48" s="307">
        <f t="shared" ref="AJ48" si="193">AJ58</f>
        <v>0</v>
      </c>
      <c r="AK48" s="204"/>
      <c r="AL48" s="307">
        <f t="shared" ref="AL48:AM48" si="194">AL58</f>
        <v>0</v>
      </c>
      <c r="AM48" s="307">
        <f t="shared" si="194"/>
        <v>0</v>
      </c>
      <c r="AN48" s="204"/>
      <c r="AO48" s="307">
        <f t="shared" ref="AO48:AP48" si="195">AO58</f>
        <v>0</v>
      </c>
      <c r="AP48" s="307">
        <f t="shared" si="195"/>
        <v>0</v>
      </c>
      <c r="AQ48" s="341"/>
      <c r="AR48" s="348"/>
    </row>
    <row r="49" spans="1:44" s="285" customFormat="1" ht="114.75" customHeight="1" x14ac:dyDescent="0.25">
      <c r="A49" s="715"/>
      <c r="B49" s="656"/>
      <c r="C49" s="656"/>
      <c r="D49" s="305" t="s">
        <v>285</v>
      </c>
      <c r="E49" s="307">
        <f>H49+K49+N49+Q49+T49+W49+Z49+AC49+AF49+AI49+AL49+AO49</f>
        <v>0</v>
      </c>
      <c r="F49" s="307">
        <f>I49+L49+O49+R49+U49+X49+AA49+AD49+AG49+AJ49+AM49+AP49</f>
        <v>0</v>
      </c>
      <c r="G49" s="318"/>
      <c r="H49" s="307">
        <f t="shared" ref="H49:I49" si="196">H59</f>
        <v>0</v>
      </c>
      <c r="I49" s="307">
        <f t="shared" si="196"/>
        <v>0</v>
      </c>
      <c r="J49" s="204"/>
      <c r="K49" s="307">
        <f t="shared" ref="K49:L49" si="197">K59</f>
        <v>0</v>
      </c>
      <c r="L49" s="307">
        <f t="shared" si="197"/>
        <v>0</v>
      </c>
      <c r="M49" s="204"/>
      <c r="N49" s="307">
        <f t="shared" ref="N49:O49" si="198">N59</f>
        <v>0</v>
      </c>
      <c r="O49" s="307">
        <f t="shared" si="198"/>
        <v>0</v>
      </c>
      <c r="P49" s="204"/>
      <c r="Q49" s="527">
        <f t="shared" ref="Q49:R49" si="199">Q59</f>
        <v>0</v>
      </c>
      <c r="R49" s="527">
        <f t="shared" si="199"/>
        <v>0</v>
      </c>
      <c r="S49" s="204"/>
      <c r="T49" s="307">
        <f t="shared" ref="T49:U49" si="200">T59</f>
        <v>0</v>
      </c>
      <c r="U49" s="307">
        <f t="shared" si="200"/>
        <v>0</v>
      </c>
      <c r="V49" s="204"/>
      <c r="W49" s="307">
        <f t="shared" ref="W49:X49" si="201">W59</f>
        <v>0</v>
      </c>
      <c r="X49" s="307">
        <f t="shared" si="201"/>
        <v>0</v>
      </c>
      <c r="Y49" s="204"/>
      <c r="Z49" s="307">
        <f t="shared" ref="Z49:AA49" si="202">Z59</f>
        <v>0</v>
      </c>
      <c r="AA49" s="307">
        <f t="shared" si="202"/>
        <v>0</v>
      </c>
      <c r="AB49" s="204"/>
      <c r="AC49" s="307">
        <f t="shared" ref="AC49:AD49" si="203">AC59</f>
        <v>0</v>
      </c>
      <c r="AD49" s="307">
        <f t="shared" si="203"/>
        <v>0</v>
      </c>
      <c r="AE49" s="204"/>
      <c r="AF49" s="307">
        <f t="shared" ref="AF49:AG49" si="204">AF59</f>
        <v>0</v>
      </c>
      <c r="AG49" s="307">
        <f t="shared" si="204"/>
        <v>0</v>
      </c>
      <c r="AH49" s="204"/>
      <c r="AI49" s="307">
        <f t="shared" ref="AI49:AJ49" si="205">AI59</f>
        <v>0</v>
      </c>
      <c r="AJ49" s="307">
        <f t="shared" si="205"/>
        <v>0</v>
      </c>
      <c r="AK49" s="204"/>
      <c r="AL49" s="307">
        <f t="shared" ref="AL49:AM49" si="206">AL59</f>
        <v>0</v>
      </c>
      <c r="AM49" s="307">
        <f t="shared" si="206"/>
        <v>0</v>
      </c>
      <c r="AN49" s="204"/>
      <c r="AO49" s="307">
        <f t="shared" ref="AO49:AP49" si="207">AO59</f>
        <v>0</v>
      </c>
      <c r="AP49" s="307">
        <f t="shared" si="207"/>
        <v>0</v>
      </c>
      <c r="AQ49" s="341"/>
      <c r="AR49" s="348"/>
    </row>
    <row r="50" spans="1:44" s="285" customFormat="1" ht="144.75" customHeight="1" thickBot="1" x14ac:dyDescent="0.3">
      <c r="A50" s="716"/>
      <c r="B50" s="682"/>
      <c r="C50" s="682"/>
      <c r="D50" s="282" t="s">
        <v>43</v>
      </c>
      <c r="E50" s="208">
        <f t="shared" ref="E50:F50" si="208">H50+K50+N50+Q50+T50+W50+Z50+AC50+AF50+AI50+AL50+AO50</f>
        <v>0</v>
      </c>
      <c r="F50" s="208">
        <f t="shared" si="208"/>
        <v>0</v>
      </c>
      <c r="G50" s="350"/>
      <c r="H50" s="208">
        <f t="shared" ref="H50:I50" si="209">H60</f>
        <v>0</v>
      </c>
      <c r="I50" s="208">
        <f t="shared" si="209"/>
        <v>0</v>
      </c>
      <c r="J50" s="346"/>
      <c r="K50" s="208">
        <f t="shared" ref="K50:L50" si="210">K60</f>
        <v>0</v>
      </c>
      <c r="L50" s="208">
        <f t="shared" si="210"/>
        <v>0</v>
      </c>
      <c r="M50" s="346"/>
      <c r="N50" s="208">
        <f t="shared" ref="N50:O50" si="211">N60</f>
        <v>0</v>
      </c>
      <c r="O50" s="208">
        <f t="shared" si="211"/>
        <v>0</v>
      </c>
      <c r="P50" s="346"/>
      <c r="Q50" s="208">
        <f t="shared" ref="Q50:R50" si="212">Q60</f>
        <v>0</v>
      </c>
      <c r="R50" s="208">
        <f t="shared" si="212"/>
        <v>0</v>
      </c>
      <c r="S50" s="346"/>
      <c r="T50" s="208">
        <f t="shared" ref="T50:U50" si="213">T60</f>
        <v>0</v>
      </c>
      <c r="U50" s="208">
        <f t="shared" si="213"/>
        <v>0</v>
      </c>
      <c r="V50" s="346"/>
      <c r="W50" s="208">
        <f t="shared" ref="W50:X50" si="214">W60</f>
        <v>0</v>
      </c>
      <c r="X50" s="208">
        <f t="shared" si="214"/>
        <v>0</v>
      </c>
      <c r="Y50" s="346"/>
      <c r="Z50" s="208">
        <f t="shared" ref="Z50:AA50" si="215">Z60</f>
        <v>0</v>
      </c>
      <c r="AA50" s="208">
        <f t="shared" si="215"/>
        <v>0</v>
      </c>
      <c r="AB50" s="346"/>
      <c r="AC50" s="208">
        <f t="shared" ref="AC50:AD50" si="216">AC60</f>
        <v>0</v>
      </c>
      <c r="AD50" s="208">
        <f t="shared" si="216"/>
        <v>0</v>
      </c>
      <c r="AE50" s="346"/>
      <c r="AF50" s="208">
        <f t="shared" ref="AF50:AG50" si="217">AF60</f>
        <v>0</v>
      </c>
      <c r="AG50" s="208">
        <f t="shared" si="217"/>
        <v>0</v>
      </c>
      <c r="AH50" s="346"/>
      <c r="AI50" s="208">
        <f t="shared" ref="AI50:AJ50" si="218">AI60</f>
        <v>0</v>
      </c>
      <c r="AJ50" s="208">
        <f t="shared" si="218"/>
        <v>0</v>
      </c>
      <c r="AK50" s="346"/>
      <c r="AL50" s="208">
        <f t="shared" ref="AL50:AM50" si="219">AL60</f>
        <v>0</v>
      </c>
      <c r="AM50" s="208">
        <f t="shared" si="219"/>
        <v>0</v>
      </c>
      <c r="AN50" s="346"/>
      <c r="AO50" s="208">
        <f t="shared" ref="AO50:AP50" si="220">AO60</f>
        <v>0</v>
      </c>
      <c r="AP50" s="208">
        <f t="shared" si="220"/>
        <v>0</v>
      </c>
      <c r="AQ50" s="351"/>
      <c r="AR50" s="348"/>
    </row>
    <row r="51" spans="1:44" s="285" customFormat="1" ht="152.25" customHeight="1" x14ac:dyDescent="0.25">
      <c r="A51" s="717" t="s">
        <v>296</v>
      </c>
      <c r="B51" s="718" t="s">
        <v>411</v>
      </c>
      <c r="C51" s="718"/>
      <c r="D51" s="352" t="s">
        <v>41</v>
      </c>
      <c r="E51" s="276">
        <f>H51+K51+N51+Q51+T51+W51+Z51+AC51+AF51+AI51+AL51+AO51</f>
        <v>720340.7</v>
      </c>
      <c r="F51" s="276">
        <f>I51+L51+O51+R51+U51+X51+AA51+AD51+AG51+AJ51+AM51+AP51</f>
        <v>311820.20000000007</v>
      </c>
      <c r="G51" s="278">
        <f>F51/E51</f>
        <v>0.43287877527953106</v>
      </c>
      <c r="H51" s="276">
        <f>H61+H70+H105+H176</f>
        <v>16856</v>
      </c>
      <c r="I51" s="276">
        <f>I61+I70+I105+I176</f>
        <v>16856</v>
      </c>
      <c r="J51" s="201">
        <f t="shared" ref="J51" si="221">I51/H51</f>
        <v>1</v>
      </c>
      <c r="K51" s="276">
        <f>K61+K70+K105+K176</f>
        <v>25006.399999999998</v>
      </c>
      <c r="L51" s="276">
        <f>L61+L70+L105+L176</f>
        <v>25006.399999999998</v>
      </c>
      <c r="M51" s="277">
        <f>L51/K51</f>
        <v>1</v>
      </c>
      <c r="N51" s="276">
        <f>N61+N70+N105+N176</f>
        <v>109602.8</v>
      </c>
      <c r="O51" s="276">
        <f>O61+O70+O105+O176</f>
        <v>109602.8</v>
      </c>
      <c r="P51" s="277">
        <f>O51/N51</f>
        <v>1</v>
      </c>
      <c r="Q51" s="526">
        <f>Q61+Q70+Q105+Q176</f>
        <v>17362.199999999997</v>
      </c>
      <c r="R51" s="526">
        <f>R61+R70+R105+R176</f>
        <v>17362.199999999997</v>
      </c>
      <c r="S51" s="202">
        <f>R51/Q51</f>
        <v>1</v>
      </c>
      <c r="T51" s="276">
        <f>T61+T70+T105+T176</f>
        <v>27676.3</v>
      </c>
      <c r="U51" s="276">
        <f>U61+U70+U105+U176</f>
        <v>27676.3</v>
      </c>
      <c r="V51" s="202">
        <f>U51/T51</f>
        <v>1</v>
      </c>
      <c r="W51" s="276">
        <f>W61+W70+W105+W176</f>
        <v>66131.3</v>
      </c>
      <c r="X51" s="276">
        <f>X61+X70+X105+X176</f>
        <v>66126.400000000009</v>
      </c>
      <c r="Y51" s="202">
        <f>X51/W51</f>
        <v>0.99992590497994149</v>
      </c>
      <c r="Z51" s="276">
        <f>Z61+Z70+Z105+Z176</f>
        <v>80592.2</v>
      </c>
      <c r="AA51" s="276">
        <f>AA61+AA70+AA105+AA176</f>
        <v>28317.7</v>
      </c>
      <c r="AB51" s="202">
        <f>AA51/Z51</f>
        <v>0.35137023185866623</v>
      </c>
      <c r="AC51" s="276">
        <f>AC61+AC70+AC105+AC176</f>
        <v>20872.7</v>
      </c>
      <c r="AD51" s="276">
        <f>AD61+AD70+AD105+AD176</f>
        <v>20872.400000000001</v>
      </c>
      <c r="AE51" s="202">
        <f>AD51/AC51</f>
        <v>0.99998562715892059</v>
      </c>
      <c r="AF51" s="276">
        <f>AF61+AF70+AF105+AF176</f>
        <v>147501.79999999999</v>
      </c>
      <c r="AG51" s="276">
        <f>AG61+AG70+AG105+AG176</f>
        <v>0</v>
      </c>
      <c r="AH51" s="202">
        <f>AG51/AF51</f>
        <v>0</v>
      </c>
      <c r="AI51" s="276">
        <f>AI61+AI70+AI105+AI176</f>
        <v>119497.3</v>
      </c>
      <c r="AJ51" s="276">
        <f>AJ61+AJ70+AJ105+AJ176</f>
        <v>0</v>
      </c>
      <c r="AK51" s="277">
        <f>AJ51/AI51</f>
        <v>0</v>
      </c>
      <c r="AL51" s="276">
        <f>AL61+AL70+AL105+AL176</f>
        <v>43270.1</v>
      </c>
      <c r="AM51" s="276">
        <f>AM61+AM70+AM105+AM176</f>
        <v>0</v>
      </c>
      <c r="AN51" s="277">
        <f>AM51/AL51</f>
        <v>0</v>
      </c>
      <c r="AO51" s="276">
        <f t="shared" ref="AO51:AP53" si="222">AO61+AO70+AO105+AO176</f>
        <v>45971.6</v>
      </c>
      <c r="AP51" s="276">
        <f t="shared" si="222"/>
        <v>0</v>
      </c>
      <c r="AQ51" s="202">
        <f>AP51/AO51</f>
        <v>0</v>
      </c>
      <c r="AR51" s="353" t="s">
        <v>584</v>
      </c>
    </row>
    <row r="52" spans="1:44" s="285" customFormat="1" ht="405" customHeight="1" thickBot="1" x14ac:dyDescent="0.3">
      <c r="A52" s="715"/>
      <c r="B52" s="656"/>
      <c r="C52" s="656"/>
      <c r="D52" s="306" t="s">
        <v>37</v>
      </c>
      <c r="E52" s="307">
        <f>H52+K52+N52+Q52+T52+W52+Z52+AC52+AF52+AI52+AL52+AO52</f>
        <v>4160.6000000000004</v>
      </c>
      <c r="F52" s="307">
        <f>I52+L52+O52+R52+U52+X52+AA52+AD52+AG52+AJ52+AM52+AP52</f>
        <v>3316.5</v>
      </c>
      <c r="G52" s="201">
        <f t="shared" ref="G52:G55" si="223">F52/E52</f>
        <v>0.79712060760467229</v>
      </c>
      <c r="H52" s="307">
        <f>H62+H71+H106+H142+H177</f>
        <v>0</v>
      </c>
      <c r="I52" s="307">
        <f>I62+I71+I106+I142+I177</f>
        <v>0</v>
      </c>
      <c r="J52" s="204"/>
      <c r="K52" s="307">
        <f>K62+K71+K106+K142+K177</f>
        <v>1040.0999999999999</v>
      </c>
      <c r="L52" s="307">
        <f>L62+L71+L106+L142+L177</f>
        <v>1040.0999999999999</v>
      </c>
      <c r="M52" s="201">
        <f>L52/K52</f>
        <v>1</v>
      </c>
      <c r="N52" s="307">
        <f>N62+N71+N106+N142+N177</f>
        <v>0</v>
      </c>
      <c r="O52" s="307">
        <f>O62+O71+O106+O142+O177</f>
        <v>0</v>
      </c>
      <c r="P52" s="204"/>
      <c r="Q52" s="527">
        <f>Q62+Q71+Q106+Q142+Q177</f>
        <v>1098</v>
      </c>
      <c r="R52" s="527">
        <f>R62+R71+R106+R142+R177</f>
        <v>1098</v>
      </c>
      <c r="S52" s="204"/>
      <c r="T52" s="307">
        <f>T62+T71+T106+T142+T177</f>
        <v>0</v>
      </c>
      <c r="U52" s="307">
        <f>U62+U71+U106+U142+U177</f>
        <v>0</v>
      </c>
      <c r="V52" s="204"/>
      <c r="W52" s="307">
        <f>W62+W71+W106+W142+W177</f>
        <v>0</v>
      </c>
      <c r="X52" s="307">
        <f>X62+X71+X106+X142+X177</f>
        <v>0</v>
      </c>
      <c r="Y52" s="204"/>
      <c r="Z52" s="307">
        <f>Z62+Z71+Z106+Z142+Z177</f>
        <v>2022.5</v>
      </c>
      <c r="AA52" s="307">
        <f>AA62+AA71+AA106+AA142+AA177</f>
        <v>1178.4000000000001</v>
      </c>
      <c r="AB52" s="201">
        <v>0</v>
      </c>
      <c r="AC52" s="307">
        <f>AC62+AC71+AC106+AC142+AC177</f>
        <v>0</v>
      </c>
      <c r="AD52" s="307">
        <f>AD62+AD71+AD106+AD142+AD177</f>
        <v>0</v>
      </c>
      <c r="AE52" s="204"/>
      <c r="AF52" s="307">
        <f>AF62+AF71+AF106+AF142+AF177</f>
        <v>0</v>
      </c>
      <c r="AG52" s="307">
        <f>AG62+AG71+AG106+AG142+AG177</f>
        <v>0</v>
      </c>
      <c r="AH52" s="204"/>
      <c r="AI52" s="307">
        <f>AI62+AI71+AI106+AI142+AI177</f>
        <v>0</v>
      </c>
      <c r="AJ52" s="307">
        <f>AJ62+AJ71+AJ106+AJ142+AJ177</f>
        <v>0</v>
      </c>
      <c r="AK52" s="201">
        <v>0</v>
      </c>
      <c r="AL52" s="307">
        <f>+AL38</f>
        <v>0</v>
      </c>
      <c r="AM52" s="307">
        <f>AM62+AM71+AM106+AM177</f>
        <v>0</v>
      </c>
      <c r="AN52" s="204"/>
      <c r="AO52" s="307">
        <f t="shared" si="222"/>
        <v>0</v>
      </c>
      <c r="AP52" s="307">
        <f t="shared" si="222"/>
        <v>0</v>
      </c>
      <c r="AQ52" s="201">
        <v>0</v>
      </c>
      <c r="AR52" s="348" t="s">
        <v>542</v>
      </c>
    </row>
    <row r="53" spans="1:44" s="285" customFormat="1" ht="409.6" customHeight="1" x14ac:dyDescent="0.25">
      <c r="A53" s="715"/>
      <c r="B53" s="656"/>
      <c r="C53" s="656"/>
      <c r="D53" s="652" t="s">
        <v>2</v>
      </c>
      <c r="E53" s="654">
        <f t="shared" ref="E53:F60" si="224">H53+K53+N53+Q53+T53+W53+Z53+AC53+AF53+AI53+AL53+AO53</f>
        <v>30248.699999999997</v>
      </c>
      <c r="F53" s="654">
        <f t="shared" si="224"/>
        <v>5829.8</v>
      </c>
      <c r="G53" s="689">
        <f t="shared" si="223"/>
        <v>0.19272894372320135</v>
      </c>
      <c r="H53" s="654">
        <f>H63+H72+H107+H178</f>
        <v>306.3</v>
      </c>
      <c r="I53" s="654">
        <f>I63+I72+I107+I178</f>
        <v>306.3</v>
      </c>
      <c r="J53" s="669">
        <f>I53/H53</f>
        <v>1</v>
      </c>
      <c r="K53" s="654">
        <f>K63+K72+K107+K178</f>
        <v>2160.1999999999998</v>
      </c>
      <c r="L53" s="654">
        <f>L63+L72+L107</f>
        <v>2160.1999999999998</v>
      </c>
      <c r="M53" s="669">
        <f>L53/K53</f>
        <v>1</v>
      </c>
      <c r="N53" s="654">
        <f>N63+N72+N107+N178</f>
        <v>484.20000000000005</v>
      </c>
      <c r="O53" s="654">
        <f>O63+O72+O107+O178</f>
        <v>484.20000000000005</v>
      </c>
      <c r="P53" s="669">
        <f>O53/N53</f>
        <v>1</v>
      </c>
      <c r="Q53" s="654">
        <f>Q63+Q72+Q107+Q178</f>
        <v>64.5</v>
      </c>
      <c r="R53" s="654">
        <f>R63+R72+R107+R178</f>
        <v>64.5</v>
      </c>
      <c r="S53" s="669">
        <f>R53/Q53</f>
        <v>1</v>
      </c>
      <c r="T53" s="654">
        <f>T63+T72+T107+T178</f>
        <v>2399.3000000000002</v>
      </c>
      <c r="U53" s="654">
        <f>U63+U72+U107+U178</f>
        <v>2399.3000000000002</v>
      </c>
      <c r="V53" s="669">
        <f>U53/T53*1</f>
        <v>1</v>
      </c>
      <c r="W53" s="654">
        <f>W63+W72+W107+W178</f>
        <v>144.4</v>
      </c>
      <c r="X53" s="654">
        <f>X63+X72+X107+X178</f>
        <v>144.4</v>
      </c>
      <c r="Y53" s="669">
        <f>X53/W53*1</f>
        <v>1</v>
      </c>
      <c r="Z53" s="654">
        <f>Z63+Z72+Z107+Z178</f>
        <v>5231.2</v>
      </c>
      <c r="AA53" s="654">
        <f>AA63+AA72+AA107+AA178</f>
        <v>192.6</v>
      </c>
      <c r="AB53" s="669">
        <f t="shared" ref="AB53" si="225">AA53/Z53</f>
        <v>3.6817556201254015E-2</v>
      </c>
      <c r="AC53" s="654">
        <f>AC63+AC72+AC107+AC178</f>
        <v>78.3</v>
      </c>
      <c r="AD53" s="654">
        <f>AD63+AD72+AD107+AD178</f>
        <v>78.3</v>
      </c>
      <c r="AE53" s="669">
        <f t="shared" ref="AE53" si="226">AD53/AC53</f>
        <v>1</v>
      </c>
      <c r="AF53" s="654">
        <f>AF63+AF72+AF107+AF178</f>
        <v>9361.2000000000007</v>
      </c>
      <c r="AG53" s="654">
        <f>AG63+AG72+AG107+AG178</f>
        <v>0</v>
      </c>
      <c r="AH53" s="688">
        <f>AG53/AF53</f>
        <v>0</v>
      </c>
      <c r="AI53" s="654">
        <f>AI63+AI72+AI107+AI178</f>
        <v>9624.2999999999993</v>
      </c>
      <c r="AJ53" s="654">
        <f>AJ63+AJ72+AJ107+AJ178</f>
        <v>0</v>
      </c>
      <c r="AK53" s="669">
        <f t="shared" ref="AK53:AK61" si="227">AJ53/AI53</f>
        <v>0</v>
      </c>
      <c r="AL53" s="654">
        <f>AL63+AL72+AL107+AL178</f>
        <v>163.30000000000001</v>
      </c>
      <c r="AM53" s="654">
        <f>AM63+AM72+AM107+AM178</f>
        <v>0</v>
      </c>
      <c r="AN53" s="669">
        <f t="shared" ref="AN53" si="228">AM53/AL53</f>
        <v>0</v>
      </c>
      <c r="AO53" s="654">
        <f t="shared" si="222"/>
        <v>231.5</v>
      </c>
      <c r="AP53" s="654">
        <f t="shared" si="222"/>
        <v>0</v>
      </c>
      <c r="AQ53" s="688">
        <f>AP53/AO53</f>
        <v>0</v>
      </c>
      <c r="AR53" s="671" t="s">
        <v>585</v>
      </c>
    </row>
    <row r="54" spans="1:44" s="285" customFormat="1" ht="409.6" customHeight="1" thickBot="1" x14ac:dyDescent="0.3">
      <c r="A54" s="715"/>
      <c r="B54" s="656"/>
      <c r="C54" s="656"/>
      <c r="D54" s="653"/>
      <c r="E54" s="655"/>
      <c r="F54" s="655"/>
      <c r="G54" s="690"/>
      <c r="H54" s="655"/>
      <c r="I54" s="655"/>
      <c r="J54" s="670"/>
      <c r="K54" s="655"/>
      <c r="L54" s="655"/>
      <c r="M54" s="670"/>
      <c r="N54" s="655"/>
      <c r="O54" s="655"/>
      <c r="P54" s="670"/>
      <c r="Q54" s="655"/>
      <c r="R54" s="655"/>
      <c r="S54" s="670"/>
      <c r="T54" s="655"/>
      <c r="U54" s="655"/>
      <c r="V54" s="712"/>
      <c r="W54" s="655"/>
      <c r="X54" s="655"/>
      <c r="Y54" s="712"/>
      <c r="Z54" s="655"/>
      <c r="AA54" s="655"/>
      <c r="AB54" s="712"/>
      <c r="AC54" s="655"/>
      <c r="AD54" s="655"/>
      <c r="AE54" s="712"/>
      <c r="AF54" s="655"/>
      <c r="AG54" s="655"/>
      <c r="AH54" s="712"/>
      <c r="AI54" s="655"/>
      <c r="AJ54" s="655"/>
      <c r="AK54" s="712"/>
      <c r="AL54" s="655"/>
      <c r="AM54" s="655"/>
      <c r="AN54" s="712"/>
      <c r="AO54" s="655"/>
      <c r="AP54" s="655"/>
      <c r="AQ54" s="712"/>
      <c r="AR54" s="672"/>
    </row>
    <row r="55" spans="1:44" s="285" customFormat="1" ht="409.6" customHeight="1" x14ac:dyDescent="0.25">
      <c r="A55" s="715"/>
      <c r="B55" s="656"/>
      <c r="C55" s="656"/>
      <c r="D55" s="652" t="s">
        <v>284</v>
      </c>
      <c r="E55" s="654">
        <f t="shared" si="224"/>
        <v>685931.4</v>
      </c>
      <c r="F55" s="654">
        <f t="shared" si="224"/>
        <v>302673.89999999997</v>
      </c>
      <c r="G55" s="689">
        <f t="shared" si="223"/>
        <v>0.44125972364000243</v>
      </c>
      <c r="H55" s="654">
        <f>H64+H73+H109+H179</f>
        <v>16549.7</v>
      </c>
      <c r="I55" s="654">
        <f>I64+I73+I109+I179</f>
        <v>16549.7</v>
      </c>
      <c r="J55" s="669">
        <f t="shared" ref="J55" si="229">I55/H55</f>
        <v>1</v>
      </c>
      <c r="K55" s="654">
        <f>K64+K73+K109+K179</f>
        <v>21806.1</v>
      </c>
      <c r="L55" s="654">
        <f>L64+L73+L109+L179</f>
        <v>21806.1</v>
      </c>
      <c r="M55" s="669">
        <f>L55/K55</f>
        <v>1</v>
      </c>
      <c r="N55" s="654">
        <f>N64+N73+N109+N179</f>
        <v>109118.59999999999</v>
      </c>
      <c r="O55" s="654">
        <f>O64+O73+O109+O179</f>
        <v>109118.59999999999</v>
      </c>
      <c r="P55" s="669">
        <f>O55/N55</f>
        <v>1</v>
      </c>
      <c r="Q55" s="654">
        <f>Q64+Q73+Q109+Q179</f>
        <v>16199.699999999999</v>
      </c>
      <c r="R55" s="654">
        <f>R64+R73+R109+R179</f>
        <v>16199.699999999999</v>
      </c>
      <c r="S55" s="669">
        <f>R55/Q55</f>
        <v>1</v>
      </c>
      <c r="T55" s="654">
        <f>T64+T73+T109+T179</f>
        <v>25277</v>
      </c>
      <c r="U55" s="654">
        <f>U64+U73+U109+U179</f>
        <v>25277</v>
      </c>
      <c r="V55" s="688">
        <f>U55/T55</f>
        <v>1</v>
      </c>
      <c r="W55" s="654">
        <f>W64+W73+W109+W179</f>
        <v>65986.900000000009</v>
      </c>
      <c r="X55" s="654">
        <f>X64+X73+X109+X179</f>
        <v>65982</v>
      </c>
      <c r="Y55" s="688">
        <f>X55/W55</f>
        <v>0.99992574283683566</v>
      </c>
      <c r="Z55" s="654">
        <f>Z64+Z73+Z109+Z179</f>
        <v>73338.5</v>
      </c>
      <c r="AA55" s="654">
        <f>AA64+AA73+AA109+AA179</f>
        <v>26946.7</v>
      </c>
      <c r="AB55" s="688">
        <f>AA55/Z55</f>
        <v>0.36742911294886044</v>
      </c>
      <c r="AC55" s="654">
        <f>AC64+AC73+AC109+AC179</f>
        <v>20794.400000000001</v>
      </c>
      <c r="AD55" s="654">
        <f>AD64+AD73+AD109+AD179</f>
        <v>20794.100000000002</v>
      </c>
      <c r="AE55" s="688">
        <f>AD55/AC55</f>
        <v>0.99998557303889513</v>
      </c>
      <c r="AF55" s="654">
        <f>AF64+AF73+AF109+AF179</f>
        <v>138140.59999999998</v>
      </c>
      <c r="AG55" s="654">
        <f>AG64+AG73+AG109+AG179</f>
        <v>0</v>
      </c>
      <c r="AH55" s="688">
        <f>AG55/AF55</f>
        <v>0</v>
      </c>
      <c r="AI55" s="654">
        <f>AI64+AI73+AI109+AI179</f>
        <v>109873</v>
      </c>
      <c r="AJ55" s="654">
        <f>AJ64+AJ73+AJ109+AJ179</f>
        <v>0</v>
      </c>
      <c r="AK55" s="688">
        <f>AJ55/AI55</f>
        <v>0</v>
      </c>
      <c r="AL55" s="654">
        <f>AL64+AL73+AL109+AL179</f>
        <v>43106.799999999996</v>
      </c>
      <c r="AM55" s="654">
        <f>AM64+AM73+AM109+AM179</f>
        <v>0</v>
      </c>
      <c r="AN55" s="688">
        <f>AM55/AL55</f>
        <v>0</v>
      </c>
      <c r="AO55" s="654">
        <f>AO64+AO73+AO109+AO179</f>
        <v>45740.1</v>
      </c>
      <c r="AP55" s="654">
        <f>AP64+AP73+AP109+AP179</f>
        <v>0</v>
      </c>
      <c r="AQ55" s="688">
        <f>AP55/AO55</f>
        <v>0</v>
      </c>
      <c r="AR55" s="671" t="s">
        <v>543</v>
      </c>
    </row>
    <row r="56" spans="1:44" s="285" customFormat="1" ht="409.6" customHeight="1" thickBot="1" x14ac:dyDescent="0.3">
      <c r="A56" s="715"/>
      <c r="B56" s="656"/>
      <c r="C56" s="656"/>
      <c r="D56" s="697"/>
      <c r="E56" s="673"/>
      <c r="F56" s="673"/>
      <c r="G56" s="706"/>
      <c r="H56" s="673"/>
      <c r="I56" s="673"/>
      <c r="J56" s="674"/>
      <c r="K56" s="673"/>
      <c r="L56" s="673"/>
      <c r="M56" s="674"/>
      <c r="N56" s="673"/>
      <c r="O56" s="673"/>
      <c r="P56" s="674"/>
      <c r="Q56" s="673"/>
      <c r="R56" s="673"/>
      <c r="S56" s="674"/>
      <c r="T56" s="673"/>
      <c r="U56" s="673"/>
      <c r="V56" s="674"/>
      <c r="W56" s="673"/>
      <c r="X56" s="673"/>
      <c r="Y56" s="674"/>
      <c r="Z56" s="673"/>
      <c r="AA56" s="673"/>
      <c r="AB56" s="674"/>
      <c r="AC56" s="673"/>
      <c r="AD56" s="673"/>
      <c r="AE56" s="674"/>
      <c r="AF56" s="673"/>
      <c r="AG56" s="673"/>
      <c r="AH56" s="674"/>
      <c r="AI56" s="673"/>
      <c r="AJ56" s="673"/>
      <c r="AK56" s="674"/>
      <c r="AL56" s="673"/>
      <c r="AM56" s="673"/>
      <c r="AN56" s="674"/>
      <c r="AO56" s="673"/>
      <c r="AP56" s="673"/>
      <c r="AQ56" s="674"/>
      <c r="AR56" s="707"/>
    </row>
    <row r="57" spans="1:44" s="285" customFormat="1" ht="408.75" hidden="1" customHeight="1" thickBot="1" x14ac:dyDescent="0.3">
      <c r="A57" s="715"/>
      <c r="B57" s="656"/>
      <c r="C57" s="656"/>
      <c r="D57" s="653"/>
      <c r="E57" s="668"/>
      <c r="F57" s="668"/>
      <c r="G57" s="690"/>
      <c r="H57" s="655"/>
      <c r="I57" s="655"/>
      <c r="J57" s="670"/>
      <c r="K57" s="655"/>
      <c r="L57" s="655"/>
      <c r="M57" s="670"/>
      <c r="N57" s="655"/>
      <c r="O57" s="655"/>
      <c r="P57" s="670"/>
      <c r="Q57" s="655"/>
      <c r="R57" s="655"/>
      <c r="S57" s="670"/>
      <c r="T57" s="655"/>
      <c r="U57" s="655"/>
      <c r="V57" s="670"/>
      <c r="W57" s="655"/>
      <c r="X57" s="655"/>
      <c r="Y57" s="670"/>
      <c r="Z57" s="655"/>
      <c r="AA57" s="655"/>
      <c r="AB57" s="670"/>
      <c r="AC57" s="655"/>
      <c r="AD57" s="655"/>
      <c r="AE57" s="670"/>
      <c r="AF57" s="655"/>
      <c r="AG57" s="655"/>
      <c r="AH57" s="670"/>
      <c r="AI57" s="655"/>
      <c r="AJ57" s="655"/>
      <c r="AK57" s="670"/>
      <c r="AL57" s="655"/>
      <c r="AM57" s="655"/>
      <c r="AN57" s="670"/>
      <c r="AO57" s="655"/>
      <c r="AP57" s="655"/>
      <c r="AQ57" s="670"/>
      <c r="AR57" s="672"/>
    </row>
    <row r="58" spans="1:44" s="285" customFormat="1" ht="243.75" customHeight="1" x14ac:dyDescent="0.25">
      <c r="A58" s="715"/>
      <c r="B58" s="656"/>
      <c r="C58" s="656"/>
      <c r="D58" s="305" t="s">
        <v>292</v>
      </c>
      <c r="E58" s="200">
        <f t="shared" si="224"/>
        <v>0</v>
      </c>
      <c r="F58" s="200">
        <f t="shared" ref="F58:F60" si="230">I58+L58+O58+R58+U58+X58+AA58+AD58+AG58+AJ58+AM58+AP58</f>
        <v>0</v>
      </c>
      <c r="G58" s="204"/>
      <c r="H58" s="307">
        <f t="shared" ref="H58:I60" si="231">H67+H74+H110+H181</f>
        <v>0</v>
      </c>
      <c r="I58" s="307">
        <f t="shared" si="231"/>
        <v>0</v>
      </c>
      <c r="J58" s="204"/>
      <c r="K58" s="307">
        <f t="shared" ref="K58:L60" si="232">K67+K74+K110+K181</f>
        <v>0</v>
      </c>
      <c r="L58" s="307">
        <f t="shared" si="232"/>
        <v>0</v>
      </c>
      <c r="M58" s="204"/>
      <c r="N58" s="307">
        <f t="shared" ref="N58:O60" si="233">N67+N74+N110+N181</f>
        <v>0</v>
      </c>
      <c r="O58" s="307">
        <f t="shared" si="233"/>
        <v>0</v>
      </c>
      <c r="P58" s="204"/>
      <c r="Q58" s="527">
        <f t="shared" ref="Q58:R60" si="234">Q67+Q74+Q110+Q181</f>
        <v>0</v>
      </c>
      <c r="R58" s="527">
        <f t="shared" si="234"/>
        <v>0</v>
      </c>
      <c r="S58" s="204"/>
      <c r="T58" s="307">
        <f t="shared" ref="T58:U60" si="235">T67+T74+T110+T181</f>
        <v>0</v>
      </c>
      <c r="U58" s="307">
        <f t="shared" si="235"/>
        <v>0</v>
      </c>
      <c r="V58" s="204"/>
      <c r="W58" s="307">
        <f t="shared" ref="W58:X60" si="236">W67+W74+W110+W181</f>
        <v>0</v>
      </c>
      <c r="X58" s="307">
        <f t="shared" si="236"/>
        <v>0</v>
      </c>
      <c r="Y58" s="204"/>
      <c r="Z58" s="307">
        <f t="shared" ref="Z58:AA60" si="237">Z67+Z74+Z110+Z181</f>
        <v>0</v>
      </c>
      <c r="AA58" s="307">
        <f t="shared" si="237"/>
        <v>0</v>
      </c>
      <c r="AB58" s="204"/>
      <c r="AC58" s="307">
        <f t="shared" ref="AC58:AD60" si="238">AC67+AC74+AC110+AC181</f>
        <v>0</v>
      </c>
      <c r="AD58" s="307">
        <f t="shared" si="238"/>
        <v>0</v>
      </c>
      <c r="AE58" s="204"/>
      <c r="AF58" s="307">
        <f t="shared" ref="AF58:AG60" si="239">AF67+AF74+AF110+AF181</f>
        <v>0</v>
      </c>
      <c r="AG58" s="307">
        <f t="shared" si="239"/>
        <v>0</v>
      </c>
      <c r="AH58" s="204"/>
      <c r="AI58" s="307">
        <f t="shared" ref="AI58:AJ60" si="240">AI67+AI74+AI110+AI181</f>
        <v>0</v>
      </c>
      <c r="AJ58" s="307">
        <f t="shared" si="240"/>
        <v>0</v>
      </c>
      <c r="AK58" s="204"/>
      <c r="AL58" s="307">
        <f t="shared" ref="AL58:AM60" si="241">AL67+AL74+AL110+AL181</f>
        <v>0</v>
      </c>
      <c r="AM58" s="307">
        <f t="shared" si="241"/>
        <v>0</v>
      </c>
      <c r="AN58" s="204"/>
      <c r="AO58" s="307">
        <f t="shared" ref="AO58:AP60" si="242">AO67+AO74+AO110+AO181</f>
        <v>0</v>
      </c>
      <c r="AP58" s="307">
        <f t="shared" si="242"/>
        <v>0</v>
      </c>
      <c r="AQ58" s="204"/>
      <c r="AR58" s="259"/>
    </row>
    <row r="59" spans="1:44" s="285" customFormat="1" ht="114.75" customHeight="1" x14ac:dyDescent="0.25">
      <c r="A59" s="715"/>
      <c r="B59" s="656"/>
      <c r="C59" s="656"/>
      <c r="D59" s="305" t="s">
        <v>285</v>
      </c>
      <c r="E59" s="307">
        <f t="shared" si="224"/>
        <v>0</v>
      </c>
      <c r="F59" s="307">
        <f t="shared" si="230"/>
        <v>0</v>
      </c>
      <c r="G59" s="204"/>
      <c r="H59" s="307">
        <f t="shared" si="231"/>
        <v>0</v>
      </c>
      <c r="I59" s="307">
        <f t="shared" si="231"/>
        <v>0</v>
      </c>
      <c r="J59" s="204"/>
      <c r="K59" s="307">
        <f t="shared" si="232"/>
        <v>0</v>
      </c>
      <c r="L59" s="307">
        <f t="shared" si="232"/>
        <v>0</v>
      </c>
      <c r="M59" s="204"/>
      <c r="N59" s="307">
        <f t="shared" si="233"/>
        <v>0</v>
      </c>
      <c r="O59" s="307">
        <f t="shared" si="233"/>
        <v>0</v>
      </c>
      <c r="P59" s="204"/>
      <c r="Q59" s="527">
        <f t="shared" si="234"/>
        <v>0</v>
      </c>
      <c r="R59" s="527">
        <f t="shared" si="234"/>
        <v>0</v>
      </c>
      <c r="S59" s="204"/>
      <c r="T59" s="307">
        <f t="shared" si="235"/>
        <v>0</v>
      </c>
      <c r="U59" s="307">
        <f t="shared" si="235"/>
        <v>0</v>
      </c>
      <c r="V59" s="204"/>
      <c r="W59" s="307">
        <f t="shared" si="236"/>
        <v>0</v>
      </c>
      <c r="X59" s="307">
        <f t="shared" si="236"/>
        <v>0</v>
      </c>
      <c r="Y59" s="204"/>
      <c r="Z59" s="307">
        <f t="shared" si="237"/>
        <v>0</v>
      </c>
      <c r="AA59" s="307">
        <f t="shared" si="237"/>
        <v>0</v>
      </c>
      <c r="AB59" s="204"/>
      <c r="AC59" s="307">
        <f t="shared" si="238"/>
        <v>0</v>
      </c>
      <c r="AD59" s="307">
        <f t="shared" si="238"/>
        <v>0</v>
      </c>
      <c r="AE59" s="204"/>
      <c r="AF59" s="307">
        <f t="shared" si="239"/>
        <v>0</v>
      </c>
      <c r="AG59" s="307">
        <f t="shared" si="239"/>
        <v>0</v>
      </c>
      <c r="AH59" s="204"/>
      <c r="AI59" s="307">
        <f t="shared" si="240"/>
        <v>0</v>
      </c>
      <c r="AJ59" s="307">
        <f t="shared" si="240"/>
        <v>0</v>
      </c>
      <c r="AK59" s="204"/>
      <c r="AL59" s="307">
        <f t="shared" si="241"/>
        <v>0</v>
      </c>
      <c r="AM59" s="307">
        <f t="shared" si="241"/>
        <v>0</v>
      </c>
      <c r="AN59" s="204"/>
      <c r="AO59" s="307">
        <f t="shared" si="242"/>
        <v>0</v>
      </c>
      <c r="AP59" s="307">
        <f t="shared" si="242"/>
        <v>0</v>
      </c>
      <c r="AQ59" s="204"/>
      <c r="AR59" s="259"/>
    </row>
    <row r="60" spans="1:44" s="285" customFormat="1" ht="156" customHeight="1" thickBot="1" x14ac:dyDescent="0.3">
      <c r="A60" s="716"/>
      <c r="B60" s="682"/>
      <c r="C60" s="682"/>
      <c r="D60" s="282" t="s">
        <v>43</v>
      </c>
      <c r="E60" s="208">
        <f t="shared" si="224"/>
        <v>0</v>
      </c>
      <c r="F60" s="208">
        <f t="shared" si="230"/>
        <v>0</v>
      </c>
      <c r="G60" s="346"/>
      <c r="H60" s="208">
        <f t="shared" si="231"/>
        <v>0</v>
      </c>
      <c r="I60" s="208">
        <f t="shared" si="231"/>
        <v>0</v>
      </c>
      <c r="J60" s="346"/>
      <c r="K60" s="208">
        <f t="shared" si="232"/>
        <v>0</v>
      </c>
      <c r="L60" s="208">
        <f t="shared" si="232"/>
        <v>0</v>
      </c>
      <c r="M60" s="346"/>
      <c r="N60" s="208">
        <f t="shared" si="233"/>
        <v>0</v>
      </c>
      <c r="O60" s="208">
        <f t="shared" si="233"/>
        <v>0</v>
      </c>
      <c r="P60" s="346"/>
      <c r="Q60" s="208">
        <f t="shared" si="234"/>
        <v>0</v>
      </c>
      <c r="R60" s="208">
        <f t="shared" si="234"/>
        <v>0</v>
      </c>
      <c r="S60" s="346"/>
      <c r="T60" s="208">
        <f t="shared" si="235"/>
        <v>0</v>
      </c>
      <c r="U60" s="208">
        <f t="shared" si="235"/>
        <v>0</v>
      </c>
      <c r="V60" s="346"/>
      <c r="W60" s="208">
        <f t="shared" si="236"/>
        <v>0</v>
      </c>
      <c r="X60" s="208">
        <f t="shared" si="236"/>
        <v>0</v>
      </c>
      <c r="Y60" s="346"/>
      <c r="Z60" s="208">
        <f t="shared" si="237"/>
        <v>0</v>
      </c>
      <c r="AA60" s="208">
        <f t="shared" si="237"/>
        <v>0</v>
      </c>
      <c r="AB60" s="346"/>
      <c r="AC60" s="208">
        <f t="shared" si="238"/>
        <v>0</v>
      </c>
      <c r="AD60" s="208">
        <f t="shared" si="238"/>
        <v>0</v>
      </c>
      <c r="AE60" s="346"/>
      <c r="AF60" s="208">
        <f t="shared" si="239"/>
        <v>0</v>
      </c>
      <c r="AG60" s="208">
        <f t="shared" si="239"/>
        <v>0</v>
      </c>
      <c r="AH60" s="346"/>
      <c r="AI60" s="208">
        <f t="shared" si="240"/>
        <v>0</v>
      </c>
      <c r="AJ60" s="208">
        <f t="shared" si="240"/>
        <v>0</v>
      </c>
      <c r="AK60" s="346"/>
      <c r="AL60" s="208">
        <f t="shared" si="241"/>
        <v>0</v>
      </c>
      <c r="AM60" s="208">
        <f t="shared" si="241"/>
        <v>0</v>
      </c>
      <c r="AN60" s="346"/>
      <c r="AO60" s="208">
        <f t="shared" si="242"/>
        <v>0</v>
      </c>
      <c r="AP60" s="208">
        <f t="shared" si="242"/>
        <v>0</v>
      </c>
      <c r="AQ60" s="346"/>
      <c r="AR60" s="349"/>
    </row>
    <row r="61" spans="1:44" s="285" customFormat="1" ht="146.25" customHeight="1" x14ac:dyDescent="0.25">
      <c r="A61" s="737" t="s">
        <v>298</v>
      </c>
      <c r="B61" s="740" t="s">
        <v>297</v>
      </c>
      <c r="C61" s="681"/>
      <c r="D61" s="280" t="s">
        <v>41</v>
      </c>
      <c r="E61" s="276">
        <f>H61+K61+N61+Q61+T61+W61+Z61+AC61+AF61+AI61+AL61+AO61</f>
        <v>649101.69999999995</v>
      </c>
      <c r="F61" s="276">
        <f>I61+L61+O61+R61+U61+X61+AA61+AD61+AG61+AJ61+AM61+AP61</f>
        <v>278516.90000000002</v>
      </c>
      <c r="G61" s="354">
        <f>F61/E61</f>
        <v>0.42908052775089028</v>
      </c>
      <c r="H61" s="200">
        <f>H62+H63+H64+H67+H68+H69</f>
        <v>16549.7</v>
      </c>
      <c r="I61" s="200">
        <f>I62+I63+I64+I67+I68+I69</f>
        <v>16549.7</v>
      </c>
      <c r="J61" s="202">
        <f>I61/H61</f>
        <v>1</v>
      </c>
      <c r="K61" s="200">
        <f>K62+K63+K64+K67+K68+K69</f>
        <v>21761.3</v>
      </c>
      <c r="L61" s="200">
        <f>L62+L63+L64+L67+L68+L69</f>
        <v>21761.3</v>
      </c>
      <c r="M61" s="202">
        <f>L61/K61</f>
        <v>1</v>
      </c>
      <c r="N61" s="200">
        <f>N62+N63+N64+N67+N68+N69</f>
        <v>108793.7</v>
      </c>
      <c r="O61" s="200">
        <f>O62+O63+O64+O67+O68+O69</f>
        <v>108793.7</v>
      </c>
      <c r="P61" s="202">
        <f>O61/N61</f>
        <v>1</v>
      </c>
      <c r="Q61" s="200">
        <f>Q62+Q63+Q64+Q67+Q68+Q69</f>
        <v>14365.9</v>
      </c>
      <c r="R61" s="200">
        <f>R62+R63+R64+R67+R68+R69</f>
        <v>14365.9</v>
      </c>
      <c r="S61" s="202">
        <f>R61/Q61</f>
        <v>1</v>
      </c>
      <c r="T61" s="200">
        <f>T62+T63+T64+T67+T68+T69</f>
        <v>24338.1</v>
      </c>
      <c r="U61" s="200">
        <f>U62+U63+U64+U67+U68+U69</f>
        <v>24338.1</v>
      </c>
      <c r="V61" s="202">
        <f>U61/T61</f>
        <v>1</v>
      </c>
      <c r="W61" s="200">
        <f>W62+W63+W64+W67+W68+W69</f>
        <v>57006.400000000001</v>
      </c>
      <c r="X61" s="200">
        <f>X62+X63+X64+X67+X68+X69</f>
        <v>57006.400000000001</v>
      </c>
      <c r="Y61" s="202">
        <f>X61/W61</f>
        <v>1</v>
      </c>
      <c r="Z61" s="200">
        <f>Z62+Z63+Z64+Z67+Z68+Z69</f>
        <v>62270.7</v>
      </c>
      <c r="AA61" s="200">
        <f>AA62+AA63+AA64+AA67+AA68+AA69</f>
        <v>15878.9</v>
      </c>
      <c r="AB61" s="202">
        <f>AA61/Z61</f>
        <v>0.25499793642917135</v>
      </c>
      <c r="AC61" s="200">
        <f>AC62+AC63+AC64+AC67+AC68+AC69</f>
        <v>19823.2</v>
      </c>
      <c r="AD61" s="200">
        <f>AD62+AD63+AD64+AD67+AD68+AD69</f>
        <v>19822.900000000001</v>
      </c>
      <c r="AE61" s="202">
        <f>AD61/AC61</f>
        <v>0.99998486621736149</v>
      </c>
      <c r="AF61" s="200">
        <f>AF62+AF63+AF64+AF67+AF68+AF69</f>
        <v>130233</v>
      </c>
      <c r="AG61" s="200">
        <f>AG62+AG63+AG64+AG67+AG68+AG69</f>
        <v>0</v>
      </c>
      <c r="AH61" s="202">
        <f>AG61/AF61</f>
        <v>0</v>
      </c>
      <c r="AI61" s="200">
        <f>AI62+AI63+AI64+AI67+AI68+AI69</f>
        <v>107918.5</v>
      </c>
      <c r="AJ61" s="200">
        <f>AJ62+AJ63+AJ64+AJ67+AJ68+AJ69</f>
        <v>0</v>
      </c>
      <c r="AK61" s="202">
        <f t="shared" si="227"/>
        <v>0</v>
      </c>
      <c r="AL61" s="200">
        <f>AL62+AL63+AL64+AL67+AL68+AL69</f>
        <v>42270.6</v>
      </c>
      <c r="AM61" s="200">
        <f>AM62+AM63+AM64+AM67+AM68+AM69</f>
        <v>0</v>
      </c>
      <c r="AN61" s="202">
        <f t="shared" ref="AN61" si="243">AM61/AL61</f>
        <v>0</v>
      </c>
      <c r="AO61" s="200">
        <f>AO62+AO63+AO64+AO67+AO68+AO69</f>
        <v>43770.6</v>
      </c>
      <c r="AP61" s="200">
        <f>AP62+AP63+AP64+AP67+AP68+AP69</f>
        <v>0</v>
      </c>
      <c r="AQ61" s="202">
        <f t="shared" ref="AQ61" si="244">AP61/AO61</f>
        <v>0</v>
      </c>
      <c r="AR61" s="347" t="s">
        <v>586</v>
      </c>
    </row>
    <row r="62" spans="1:44" s="285" customFormat="1" ht="114.75" customHeight="1" x14ac:dyDescent="0.25">
      <c r="A62" s="738"/>
      <c r="B62" s="741"/>
      <c r="C62" s="656"/>
      <c r="D62" s="306" t="s">
        <v>37</v>
      </c>
      <c r="E62" s="307">
        <f>H62+K62+N62+Q62+T62+W62+Z62+AC62+AF62+AI62+AL62+AO62</f>
        <v>0</v>
      </c>
      <c r="F62" s="307">
        <f>I62+L62+O62+R62+U62+X62+AA62+AD62+AG62+AJ62+AM62+AP62</f>
        <v>0</v>
      </c>
      <c r="G62" s="318"/>
      <c r="H62" s="307"/>
      <c r="I62" s="307"/>
      <c r="J62" s="204"/>
      <c r="K62" s="307"/>
      <c r="L62" s="307"/>
      <c r="M62" s="204"/>
      <c r="N62" s="307"/>
      <c r="O62" s="307"/>
      <c r="P62" s="204"/>
      <c r="Q62" s="527"/>
      <c r="R62" s="527"/>
      <c r="S62" s="204"/>
      <c r="T62" s="307"/>
      <c r="U62" s="307"/>
      <c r="V62" s="204"/>
      <c r="W62" s="307"/>
      <c r="X62" s="307"/>
      <c r="Y62" s="204"/>
      <c r="Z62" s="307"/>
      <c r="AA62" s="307"/>
      <c r="AB62" s="204"/>
      <c r="AC62" s="307"/>
      <c r="AD62" s="307"/>
      <c r="AE62" s="204"/>
      <c r="AF62" s="307"/>
      <c r="AG62" s="307"/>
      <c r="AH62" s="204"/>
      <c r="AI62" s="307">
        <f t="shared" ref="AI62:AJ62" si="245">AI373</f>
        <v>0</v>
      </c>
      <c r="AJ62" s="307">
        <f t="shared" si="245"/>
        <v>0</v>
      </c>
      <c r="AK62" s="204"/>
      <c r="AL62" s="307">
        <f t="shared" ref="AL62:AM62" si="246">AL373</f>
        <v>0</v>
      </c>
      <c r="AM62" s="307">
        <f t="shared" si="246"/>
        <v>0</v>
      </c>
      <c r="AN62" s="204"/>
      <c r="AO62" s="307">
        <f>AO373</f>
        <v>0</v>
      </c>
      <c r="AP62" s="307">
        <f>AP373</f>
        <v>0</v>
      </c>
      <c r="AQ62" s="204"/>
      <c r="AR62" s="348"/>
    </row>
    <row r="63" spans="1:44" s="285" customFormat="1" ht="114.75" customHeight="1" x14ac:dyDescent="0.25">
      <c r="A63" s="738"/>
      <c r="B63" s="741"/>
      <c r="C63" s="656"/>
      <c r="D63" s="305" t="s">
        <v>2</v>
      </c>
      <c r="E63" s="307">
        <f t="shared" ref="E63:E69" si="247">H63+K63+N63+Q63+T63+W63+Z63+AC63+AF63+AI63+AL63+AO63</f>
        <v>0</v>
      </c>
      <c r="F63" s="307">
        <f t="shared" ref="F63:F69" si="248">I63+L63+O63+R63+U63+X63+AA63+AD63+AG63+AJ63+AM63+AP63</f>
        <v>0</v>
      </c>
      <c r="G63" s="318"/>
      <c r="H63" s="307"/>
      <c r="I63" s="307"/>
      <c r="J63" s="204"/>
      <c r="K63" s="307"/>
      <c r="L63" s="307"/>
      <c r="M63" s="204"/>
      <c r="N63" s="307"/>
      <c r="O63" s="307"/>
      <c r="P63" s="204"/>
      <c r="Q63" s="527"/>
      <c r="R63" s="527"/>
      <c r="S63" s="204"/>
      <c r="T63" s="307"/>
      <c r="U63" s="307"/>
      <c r="V63" s="204"/>
      <c r="W63" s="307"/>
      <c r="X63" s="307"/>
      <c r="Y63" s="204"/>
      <c r="Z63" s="307"/>
      <c r="AA63" s="307"/>
      <c r="AB63" s="204"/>
      <c r="AC63" s="307"/>
      <c r="AD63" s="307"/>
      <c r="AE63" s="204"/>
      <c r="AF63" s="307"/>
      <c r="AG63" s="307"/>
      <c r="AH63" s="204"/>
      <c r="AI63" s="307">
        <f t="shared" ref="AI63:AJ63" si="249">AI374</f>
        <v>0</v>
      </c>
      <c r="AJ63" s="307">
        <f t="shared" si="249"/>
        <v>0</v>
      </c>
      <c r="AK63" s="204"/>
      <c r="AL63" s="307">
        <f t="shared" ref="AL63:AM63" si="250">AL374</f>
        <v>0</v>
      </c>
      <c r="AM63" s="307">
        <f t="shared" si="250"/>
        <v>0</v>
      </c>
      <c r="AN63" s="204"/>
      <c r="AO63" s="307">
        <f>AO374</f>
        <v>0</v>
      </c>
      <c r="AP63" s="307">
        <f>AP374</f>
        <v>0</v>
      </c>
      <c r="AQ63" s="204"/>
      <c r="AR63" s="348"/>
    </row>
    <row r="64" spans="1:44" s="285" customFormat="1" ht="408.75" customHeight="1" x14ac:dyDescent="0.25">
      <c r="A64" s="738"/>
      <c r="B64" s="741"/>
      <c r="C64" s="656"/>
      <c r="D64" s="652" t="s">
        <v>284</v>
      </c>
      <c r="E64" s="654">
        <f>H64+K64+N64+Q64+T64+W64+Z64+AC64+AF64+AI64+AL64+AO64</f>
        <v>649101.69999999995</v>
      </c>
      <c r="F64" s="654">
        <f t="shared" si="248"/>
        <v>278516.90000000002</v>
      </c>
      <c r="G64" s="689">
        <f t="shared" ref="G64" si="251">F64/E64</f>
        <v>0.42908052775089028</v>
      </c>
      <c r="H64" s="654">
        <v>16549.7</v>
      </c>
      <c r="I64" s="654">
        <v>16549.7</v>
      </c>
      <c r="J64" s="669">
        <f>I64/H64</f>
        <v>1</v>
      </c>
      <c r="K64" s="654">
        <v>21761.3</v>
      </c>
      <c r="L64" s="654">
        <v>21761.3</v>
      </c>
      <c r="M64" s="669">
        <f>L64/K64</f>
        <v>1</v>
      </c>
      <c r="N64" s="654">
        <v>108793.7</v>
      </c>
      <c r="O64" s="654">
        <v>108793.7</v>
      </c>
      <c r="P64" s="669">
        <f>O64/N64</f>
        <v>1</v>
      </c>
      <c r="Q64" s="654">
        <v>14365.9</v>
      </c>
      <c r="R64" s="654">
        <v>14365.9</v>
      </c>
      <c r="S64" s="669">
        <f>R64/Q64</f>
        <v>1</v>
      </c>
      <c r="T64" s="654">
        <v>24338.1</v>
      </c>
      <c r="U64" s="654">
        <v>24338.1</v>
      </c>
      <c r="V64" s="669">
        <f>U64/T64</f>
        <v>1</v>
      </c>
      <c r="W64" s="654">
        <v>57006.400000000001</v>
      </c>
      <c r="X64" s="654">
        <v>57006.400000000001</v>
      </c>
      <c r="Y64" s="669">
        <f>X64/W64</f>
        <v>1</v>
      </c>
      <c r="Z64" s="654">
        <v>62270.7</v>
      </c>
      <c r="AA64" s="654">
        <v>15878.9</v>
      </c>
      <c r="AB64" s="689">
        <f t="shared" ref="AB64" si="252">AA64/Z64</f>
        <v>0.25499793642917135</v>
      </c>
      <c r="AC64" s="654">
        <v>19823.2</v>
      </c>
      <c r="AD64" s="654">
        <v>19822.900000000001</v>
      </c>
      <c r="AE64" s="669">
        <f>AD64/AC64</f>
        <v>0.99998486621736149</v>
      </c>
      <c r="AF64" s="654">
        <v>130233</v>
      </c>
      <c r="AG64" s="654"/>
      <c r="AH64" s="669">
        <f>AG64/AF64</f>
        <v>0</v>
      </c>
      <c r="AI64" s="654">
        <v>107918.5</v>
      </c>
      <c r="AJ64" s="654"/>
      <c r="AK64" s="669">
        <f t="shared" ref="AK64:AK70" si="253">AJ64/AI64</f>
        <v>0</v>
      </c>
      <c r="AL64" s="654">
        <v>42270.6</v>
      </c>
      <c r="AM64" s="654"/>
      <c r="AN64" s="669">
        <f t="shared" ref="AN64" si="254">AM64/AL64</f>
        <v>0</v>
      </c>
      <c r="AO64" s="654">
        <v>43770.6</v>
      </c>
      <c r="AP64" s="654"/>
      <c r="AQ64" s="669">
        <f>AP64/AO64</f>
        <v>0</v>
      </c>
      <c r="AR64" s="671" t="s">
        <v>587</v>
      </c>
    </row>
    <row r="65" spans="1:44" s="285" customFormat="1" ht="409.5" customHeight="1" x14ac:dyDescent="0.25">
      <c r="A65" s="738"/>
      <c r="B65" s="741"/>
      <c r="C65" s="656"/>
      <c r="D65" s="697"/>
      <c r="E65" s="673"/>
      <c r="F65" s="673"/>
      <c r="G65" s="706"/>
      <c r="H65" s="673"/>
      <c r="I65" s="673"/>
      <c r="J65" s="674"/>
      <c r="K65" s="673"/>
      <c r="L65" s="673"/>
      <c r="M65" s="674"/>
      <c r="N65" s="673"/>
      <c r="O65" s="673"/>
      <c r="P65" s="674"/>
      <c r="Q65" s="673"/>
      <c r="R65" s="673"/>
      <c r="S65" s="674"/>
      <c r="T65" s="673"/>
      <c r="U65" s="673"/>
      <c r="V65" s="674"/>
      <c r="W65" s="673"/>
      <c r="X65" s="673"/>
      <c r="Y65" s="674"/>
      <c r="Z65" s="673"/>
      <c r="AA65" s="673"/>
      <c r="AB65" s="706"/>
      <c r="AC65" s="673"/>
      <c r="AD65" s="673"/>
      <c r="AE65" s="674"/>
      <c r="AF65" s="673"/>
      <c r="AG65" s="673"/>
      <c r="AH65" s="674"/>
      <c r="AI65" s="673"/>
      <c r="AJ65" s="673"/>
      <c r="AK65" s="674"/>
      <c r="AL65" s="673"/>
      <c r="AM65" s="673"/>
      <c r="AN65" s="674"/>
      <c r="AO65" s="673"/>
      <c r="AP65" s="673"/>
      <c r="AQ65" s="674"/>
      <c r="AR65" s="707"/>
    </row>
    <row r="66" spans="1:44" s="285" customFormat="1" ht="409.6" customHeight="1" thickBot="1" x14ac:dyDescent="0.3">
      <c r="A66" s="738"/>
      <c r="B66" s="741"/>
      <c r="C66" s="656"/>
      <c r="D66" s="653"/>
      <c r="E66" s="668"/>
      <c r="F66" s="668"/>
      <c r="G66" s="690"/>
      <c r="H66" s="655"/>
      <c r="I66" s="655"/>
      <c r="J66" s="670"/>
      <c r="K66" s="655"/>
      <c r="L66" s="655"/>
      <c r="M66" s="670"/>
      <c r="N66" s="655"/>
      <c r="O66" s="655"/>
      <c r="P66" s="670"/>
      <c r="Q66" s="655"/>
      <c r="R66" s="655"/>
      <c r="S66" s="670"/>
      <c r="T66" s="655"/>
      <c r="U66" s="655"/>
      <c r="V66" s="670"/>
      <c r="W66" s="655"/>
      <c r="X66" s="655"/>
      <c r="Y66" s="670"/>
      <c r="Z66" s="655"/>
      <c r="AA66" s="655"/>
      <c r="AB66" s="690"/>
      <c r="AC66" s="655"/>
      <c r="AD66" s="655"/>
      <c r="AE66" s="670"/>
      <c r="AF66" s="655"/>
      <c r="AG66" s="655"/>
      <c r="AH66" s="670"/>
      <c r="AI66" s="655"/>
      <c r="AJ66" s="655"/>
      <c r="AK66" s="670"/>
      <c r="AL66" s="655"/>
      <c r="AM66" s="655"/>
      <c r="AN66" s="670"/>
      <c r="AO66" s="655"/>
      <c r="AP66" s="655"/>
      <c r="AQ66" s="670"/>
      <c r="AR66" s="672"/>
    </row>
    <row r="67" spans="1:44" s="285" customFormat="1" ht="369" customHeight="1" x14ac:dyDescent="0.25">
      <c r="A67" s="738"/>
      <c r="B67" s="741"/>
      <c r="C67" s="656"/>
      <c r="D67" s="305" t="s">
        <v>292</v>
      </c>
      <c r="E67" s="200">
        <f t="shared" si="247"/>
        <v>0</v>
      </c>
      <c r="F67" s="200">
        <f t="shared" si="248"/>
        <v>0</v>
      </c>
      <c r="G67" s="318"/>
      <c r="H67" s="307"/>
      <c r="I67" s="307"/>
      <c r="J67" s="204"/>
      <c r="K67" s="307"/>
      <c r="L67" s="307"/>
      <c r="M67" s="204"/>
      <c r="N67" s="307"/>
      <c r="O67" s="307"/>
      <c r="P67" s="204"/>
      <c r="Q67" s="527"/>
      <c r="R67" s="527"/>
      <c r="S67" s="204"/>
      <c r="T67" s="307"/>
      <c r="U67" s="307"/>
      <c r="V67" s="204"/>
      <c r="W67" s="307"/>
      <c r="X67" s="307"/>
      <c r="Y67" s="204"/>
      <c r="Z67" s="307"/>
      <c r="AA67" s="307"/>
      <c r="AB67" s="204"/>
      <c r="AC67" s="307"/>
      <c r="AD67" s="307"/>
      <c r="AE67" s="204"/>
      <c r="AF67" s="307"/>
      <c r="AG67" s="307"/>
      <c r="AH67" s="204"/>
      <c r="AI67" s="307">
        <f t="shared" ref="AI67:AJ67" si="255">AI376</f>
        <v>0</v>
      </c>
      <c r="AJ67" s="307">
        <f t="shared" si="255"/>
        <v>0</v>
      </c>
      <c r="AK67" s="204"/>
      <c r="AL67" s="307">
        <f t="shared" ref="AL67:AM67" si="256">AL376</f>
        <v>0</v>
      </c>
      <c r="AM67" s="307">
        <f t="shared" si="256"/>
        <v>0</v>
      </c>
      <c r="AN67" s="204"/>
      <c r="AO67" s="307">
        <f t="shared" ref="AO67:AP67" si="257">AO376</f>
        <v>0</v>
      </c>
      <c r="AP67" s="307">
        <f t="shared" si="257"/>
        <v>0</v>
      </c>
      <c r="AQ67" s="204"/>
      <c r="AR67" s="348"/>
    </row>
    <row r="68" spans="1:44" s="285" customFormat="1" ht="114.75" customHeight="1" x14ac:dyDescent="0.25">
      <c r="A68" s="738"/>
      <c r="B68" s="741"/>
      <c r="C68" s="656"/>
      <c r="D68" s="305" t="s">
        <v>285</v>
      </c>
      <c r="E68" s="307">
        <f t="shared" si="247"/>
        <v>0</v>
      </c>
      <c r="F68" s="307">
        <f t="shared" si="248"/>
        <v>0</v>
      </c>
      <c r="G68" s="318"/>
      <c r="H68" s="307"/>
      <c r="I68" s="307"/>
      <c r="J68" s="204"/>
      <c r="K68" s="307"/>
      <c r="L68" s="307"/>
      <c r="M68" s="204"/>
      <c r="N68" s="307"/>
      <c r="O68" s="307"/>
      <c r="P68" s="204"/>
      <c r="Q68" s="527"/>
      <c r="R68" s="527"/>
      <c r="S68" s="204"/>
      <c r="T68" s="307"/>
      <c r="U68" s="307"/>
      <c r="V68" s="204"/>
      <c r="W68" s="307"/>
      <c r="X68" s="307"/>
      <c r="Y68" s="204"/>
      <c r="Z68" s="307"/>
      <c r="AA68" s="307"/>
      <c r="AB68" s="204"/>
      <c r="AC68" s="307"/>
      <c r="AD68" s="307"/>
      <c r="AE68" s="204"/>
      <c r="AF68" s="307"/>
      <c r="AG68" s="307"/>
      <c r="AH68" s="204"/>
      <c r="AI68" s="307">
        <f t="shared" ref="AI68:AJ68" si="258">AI377</f>
        <v>0</v>
      </c>
      <c r="AJ68" s="307">
        <f t="shared" si="258"/>
        <v>0</v>
      </c>
      <c r="AK68" s="204"/>
      <c r="AL68" s="307">
        <f t="shared" ref="AL68:AM68" si="259">AL377</f>
        <v>0</v>
      </c>
      <c r="AM68" s="307">
        <f t="shared" si="259"/>
        <v>0</v>
      </c>
      <c r="AN68" s="204"/>
      <c r="AO68" s="307">
        <f t="shared" ref="AO68:AP68" si="260">AO377</f>
        <v>0</v>
      </c>
      <c r="AP68" s="307">
        <f t="shared" si="260"/>
        <v>0</v>
      </c>
      <c r="AQ68" s="204"/>
      <c r="AR68" s="348"/>
    </row>
    <row r="69" spans="1:44" s="285" customFormat="1" ht="114.75" customHeight="1" thickBot="1" x14ac:dyDescent="0.3">
      <c r="A69" s="739"/>
      <c r="B69" s="742"/>
      <c r="C69" s="682"/>
      <c r="D69" s="282" t="s">
        <v>43</v>
      </c>
      <c r="E69" s="208">
        <f t="shared" si="247"/>
        <v>0</v>
      </c>
      <c r="F69" s="208">
        <f t="shared" si="248"/>
        <v>0</v>
      </c>
      <c r="G69" s="350"/>
      <c r="H69" s="208"/>
      <c r="I69" s="208"/>
      <c r="J69" s="346"/>
      <c r="K69" s="208"/>
      <c r="L69" s="208"/>
      <c r="M69" s="346"/>
      <c r="N69" s="208"/>
      <c r="O69" s="208"/>
      <c r="P69" s="346"/>
      <c r="Q69" s="208"/>
      <c r="R69" s="208"/>
      <c r="S69" s="346"/>
      <c r="T69" s="208"/>
      <c r="U69" s="208"/>
      <c r="V69" s="346"/>
      <c r="W69" s="208"/>
      <c r="X69" s="208"/>
      <c r="Y69" s="346"/>
      <c r="Z69" s="208"/>
      <c r="AA69" s="208"/>
      <c r="AB69" s="346"/>
      <c r="AC69" s="208"/>
      <c r="AD69" s="208"/>
      <c r="AE69" s="346"/>
      <c r="AF69" s="208"/>
      <c r="AG69" s="208"/>
      <c r="AH69" s="346"/>
      <c r="AI69" s="208">
        <f t="shared" ref="AI69:AJ69" si="261">AI378</f>
        <v>0</v>
      </c>
      <c r="AJ69" s="208">
        <f t="shared" si="261"/>
        <v>0</v>
      </c>
      <c r="AK69" s="346"/>
      <c r="AL69" s="208">
        <f t="shared" ref="AL69:AM69" si="262">AL378</f>
        <v>0</v>
      </c>
      <c r="AM69" s="208">
        <f t="shared" si="262"/>
        <v>0</v>
      </c>
      <c r="AN69" s="346"/>
      <c r="AO69" s="208">
        <f t="shared" ref="AO69:AP69" si="263">AO378</f>
        <v>0</v>
      </c>
      <c r="AP69" s="208">
        <f t="shared" si="263"/>
        <v>0</v>
      </c>
      <c r="AQ69" s="346"/>
      <c r="AR69" s="355"/>
    </row>
    <row r="70" spans="1:44" s="285" customFormat="1" ht="321" customHeight="1" x14ac:dyDescent="0.25">
      <c r="A70" s="714" t="s">
        <v>299</v>
      </c>
      <c r="B70" s="681" t="s">
        <v>416</v>
      </c>
      <c r="C70" s="681"/>
      <c r="D70" s="280" t="s">
        <v>41</v>
      </c>
      <c r="E70" s="200">
        <f>H70+K70+N70+Q70+T70+W70+Z70+AC70+AF70+AI70+AL70+AO70</f>
        <v>36708.299999999996</v>
      </c>
      <c r="F70" s="200">
        <f>I70+L70+O70+R70+U70+X70+AA70+AD70+AG70+AJ70+AM70+AP70</f>
        <v>7910.5</v>
      </c>
      <c r="G70" s="354">
        <f>F70/E70</f>
        <v>0.21549622292506057</v>
      </c>
      <c r="H70" s="200">
        <f>H71+H72+H73+H74+H75+H76</f>
        <v>0</v>
      </c>
      <c r="I70" s="200">
        <f>I71+I72+I73+I74+I75+I76</f>
        <v>0</v>
      </c>
      <c r="J70" s="356"/>
      <c r="K70" s="200">
        <f>K71+K72+K73+K74+K75+K76</f>
        <v>0</v>
      </c>
      <c r="L70" s="200">
        <f>L71+L72+L73+L74+L75+L76</f>
        <v>0</v>
      </c>
      <c r="M70" s="202">
        <v>0</v>
      </c>
      <c r="N70" s="200">
        <f>N71+N72+N73+N74+N75+N76</f>
        <v>324.89999999999998</v>
      </c>
      <c r="O70" s="200">
        <f>O71+O72+O73+O74+O75+O76</f>
        <v>324.89999999999998</v>
      </c>
      <c r="P70" s="202">
        <f>O70/N70</f>
        <v>1</v>
      </c>
      <c r="Q70" s="200">
        <f>Q71+Q72+Q73+Q74+Q75+Q76</f>
        <v>1789.3</v>
      </c>
      <c r="R70" s="200">
        <f>R71+R72+R73+R74+R75+R76</f>
        <v>1789.3</v>
      </c>
      <c r="S70" s="202">
        <f>R70/Q70</f>
        <v>1</v>
      </c>
      <c r="T70" s="200">
        <f>T71+T72+T73+T74+T75+T76</f>
        <v>938.9</v>
      </c>
      <c r="U70" s="200">
        <f>U71+U72+U73+U74+U75+U76</f>
        <v>938.9</v>
      </c>
      <c r="V70" s="202">
        <v>0</v>
      </c>
      <c r="W70" s="200">
        <f>W71+W72+W73+W74+W75+W76</f>
        <v>2646.9</v>
      </c>
      <c r="X70" s="200">
        <f>X71+X72+X73+X74+X75+X76</f>
        <v>2646.9</v>
      </c>
      <c r="Y70" s="202">
        <f>X70/W70*1</f>
        <v>1</v>
      </c>
      <c r="Z70" s="200">
        <f>Z71+Z72+Z73+Z74+Z75+Z76</f>
        <v>1568.6</v>
      </c>
      <c r="AA70" s="200">
        <f t="shared" ref="AA70" si="264">AA71+AA72+AA73+AA74+AA75+AA76</f>
        <v>1568.6</v>
      </c>
      <c r="AB70" s="202">
        <f>AA70/Z70*1</f>
        <v>1</v>
      </c>
      <c r="AC70" s="200">
        <f t="shared" ref="AC70:AD70" si="265">AC71+AC72+AC73+AC74+AC75+AC76</f>
        <v>641.9</v>
      </c>
      <c r="AD70" s="200">
        <f t="shared" si="265"/>
        <v>641.9</v>
      </c>
      <c r="AE70" s="202">
        <v>0</v>
      </c>
      <c r="AF70" s="200">
        <f t="shared" ref="AF70:AG70" si="266">AF71+AF72+AF73+AF74+AF75+AF76</f>
        <v>14413.3</v>
      </c>
      <c r="AG70" s="200">
        <f t="shared" si="266"/>
        <v>0</v>
      </c>
      <c r="AH70" s="202">
        <f>AG70/AF70</f>
        <v>0</v>
      </c>
      <c r="AI70" s="200">
        <f>AI71+AI72+AI73</f>
        <v>11578.8</v>
      </c>
      <c r="AJ70" s="200">
        <f>AJ71+AJ72+AJ73</f>
        <v>0</v>
      </c>
      <c r="AK70" s="202">
        <f t="shared" si="253"/>
        <v>0</v>
      </c>
      <c r="AL70" s="200">
        <f>AL71+AL72+AL73</f>
        <v>836.2</v>
      </c>
      <c r="AM70" s="200">
        <f t="shared" ref="AM70" si="267">AM71+AM72+AM73+AM74+AM75+AM76</f>
        <v>0</v>
      </c>
      <c r="AN70" s="202">
        <f t="shared" ref="AN70" si="268">AM70/AL70</f>
        <v>0</v>
      </c>
      <c r="AO70" s="200">
        <f>AO71+AO72+AO73</f>
        <v>1969.5</v>
      </c>
      <c r="AP70" s="200">
        <f>AP71+AP72+AP73+AP74+AP75+AP76</f>
        <v>0</v>
      </c>
      <c r="AQ70" s="202">
        <f t="shared" ref="AQ70" si="269">AP70/AO70</f>
        <v>0</v>
      </c>
      <c r="AR70" s="259" t="s">
        <v>588</v>
      </c>
    </row>
    <row r="71" spans="1:44" s="285" customFormat="1" ht="114.75" customHeight="1" x14ac:dyDescent="0.25">
      <c r="A71" s="715"/>
      <c r="B71" s="656"/>
      <c r="C71" s="656"/>
      <c r="D71" s="306" t="s">
        <v>37</v>
      </c>
      <c r="E71" s="307">
        <f>H71+K71+N71+Q71+T71+W71+Z71+AC71+AF71+AI71+AL71+AO71</f>
        <v>0</v>
      </c>
      <c r="F71" s="307">
        <f>I71+L71+O71+R71+U71+X71+AA71+AD71+AG71+AJ71+AM71+AP71</f>
        <v>0</v>
      </c>
      <c r="G71" s="307"/>
      <c r="H71" s="307">
        <f>H78+H85+H92+H99</f>
        <v>0</v>
      </c>
      <c r="I71" s="307">
        <f>I78+I85+I92+I99</f>
        <v>0</v>
      </c>
      <c r="J71" s="307"/>
      <c r="K71" s="307">
        <f>K78+K85+K92+K99</f>
        <v>0</v>
      </c>
      <c r="L71" s="307">
        <f>L78+L85+L92+L99</f>
        <v>0</v>
      </c>
      <c r="M71" s="307"/>
      <c r="N71" s="307">
        <f>N78+N85+N92+N99</f>
        <v>0</v>
      </c>
      <c r="O71" s="307">
        <f>O78+O85+O92+O99</f>
        <v>0</v>
      </c>
      <c r="P71" s="307">
        <f>P78+P85+P92+P106+P114+P121</f>
        <v>0</v>
      </c>
      <c r="Q71" s="527">
        <f>Q78+Q85+Q92+Q99</f>
        <v>0</v>
      </c>
      <c r="R71" s="527">
        <f>R78+R85+R92+R99</f>
        <v>0</v>
      </c>
      <c r="S71" s="527"/>
      <c r="T71" s="307">
        <f>T78+T85+T92+T99</f>
        <v>0</v>
      </c>
      <c r="U71" s="307">
        <f>U78+U85+U92+U99</f>
        <v>0</v>
      </c>
      <c r="V71" s="307"/>
      <c r="W71" s="307">
        <f>W78+W85+W92+W99</f>
        <v>0</v>
      </c>
      <c r="X71" s="307">
        <f>X78+X85+X92+X99</f>
        <v>0</v>
      </c>
      <c r="Y71" s="307"/>
      <c r="Z71" s="307">
        <f>Z78+Z85+Z92+Z99</f>
        <v>0</v>
      </c>
      <c r="AA71" s="307">
        <f>AA78+AA85+AA92+AA99</f>
        <v>0</v>
      </c>
      <c r="AB71" s="307"/>
      <c r="AC71" s="307">
        <f>AC78+AC85+AC92+AC99</f>
        <v>0</v>
      </c>
      <c r="AD71" s="307">
        <f>AD78+AD85+AD92+AD99</f>
        <v>0</v>
      </c>
      <c r="AE71" s="307">
        <f>AE78+AE85+AE92+AE106+AE114+AE121</f>
        <v>0</v>
      </c>
      <c r="AF71" s="307">
        <f>AF78+AF85+AF92+AF99</f>
        <v>0</v>
      </c>
      <c r="AG71" s="307">
        <f>AG78+AG85+AG92+AG99</f>
        <v>0</v>
      </c>
      <c r="AH71" s="307">
        <f>AH78+AH85+AH92+AH106+AH114+AH121</f>
        <v>0</v>
      </c>
      <c r="AI71" s="307">
        <f>AI78+AI85+AI92+AI99</f>
        <v>0</v>
      </c>
      <c r="AJ71" s="307">
        <f>AJ78+AJ85+AJ92+AJ99</f>
        <v>0</v>
      </c>
      <c r="AK71" s="307"/>
      <c r="AL71" s="307">
        <f>AL78+AL85+AL92+AL99</f>
        <v>0</v>
      </c>
      <c r="AM71" s="307">
        <f>AM78+AM85+AM92+AM99</f>
        <v>0</v>
      </c>
      <c r="AN71" s="307">
        <f>AN78+AN85+AN92+AN106+AN114+AN121</f>
        <v>0</v>
      </c>
      <c r="AO71" s="307">
        <f>AO78+AO85+AO92+AO99</f>
        <v>0</v>
      </c>
      <c r="AP71" s="307">
        <f>AP78+AP85+AP92+AP99</f>
        <v>0</v>
      </c>
      <c r="AQ71" s="307"/>
      <c r="AR71" s="259"/>
    </row>
    <row r="72" spans="1:44" s="285" customFormat="1" ht="114.75" customHeight="1" thickBot="1" x14ac:dyDescent="0.3">
      <c r="A72" s="715"/>
      <c r="B72" s="656"/>
      <c r="C72" s="656"/>
      <c r="D72" s="305" t="s">
        <v>2</v>
      </c>
      <c r="E72" s="570">
        <f t="shared" ref="E72:F76" si="270">H72+K72+N72+Q72+T72+W72+Z72+AC72+AF72+AI72+AL72+AO72</f>
        <v>18885.3</v>
      </c>
      <c r="F72" s="307">
        <f t="shared" si="270"/>
        <v>0</v>
      </c>
      <c r="G72" s="318">
        <f t="shared" ref="G72:G73" si="271">F72/E72</f>
        <v>0</v>
      </c>
      <c r="H72" s="307">
        <f>H79+H86+H93+H100</f>
        <v>0</v>
      </c>
      <c r="I72" s="307">
        <f t="shared" ref="I72:I73" si="272">I79+I86+I93+I100</f>
        <v>0</v>
      </c>
      <c r="J72" s="307"/>
      <c r="K72" s="307">
        <f>K79+K86+K93+K100</f>
        <v>0</v>
      </c>
      <c r="L72" s="307">
        <f t="shared" ref="L72:L73" si="273">L79+L86+L93+L100</f>
        <v>0</v>
      </c>
      <c r="M72" s="307"/>
      <c r="N72" s="307">
        <f>N79+N86+N93+N100</f>
        <v>0</v>
      </c>
      <c r="O72" s="307">
        <f t="shared" ref="O72:O73" si="274">O79+O86+O93+O100</f>
        <v>0</v>
      </c>
      <c r="P72" s="307"/>
      <c r="Q72" s="527">
        <f>Q79+Q86+Q93+Q100</f>
        <v>0</v>
      </c>
      <c r="R72" s="527">
        <f t="shared" ref="R72:R73" si="275">R79+R86+R93+R100</f>
        <v>0</v>
      </c>
      <c r="S72" s="527"/>
      <c r="T72" s="307">
        <f>T79+T86+T93</f>
        <v>0</v>
      </c>
      <c r="U72" s="307">
        <f t="shared" ref="U72:U73" si="276">U79+U86+U93+U100</f>
        <v>0</v>
      </c>
      <c r="V72" s="307"/>
      <c r="W72" s="307">
        <f>W79+W86+W93+W100</f>
        <v>0</v>
      </c>
      <c r="X72" s="307">
        <f t="shared" ref="X72:X73" si="277">X79+X86+X93+X100</f>
        <v>0</v>
      </c>
      <c r="Y72" s="307"/>
      <c r="Z72" s="307"/>
      <c r="AA72" s="307">
        <f t="shared" ref="AA72" si="278">AA79+AA86+AA93+AA100</f>
        <v>0</v>
      </c>
      <c r="AB72" s="307"/>
      <c r="AC72" s="307">
        <f>AC79+AC86+AC93+AC100</f>
        <v>0</v>
      </c>
      <c r="AD72" s="307">
        <f t="shared" ref="AD72:AD73" si="279">AD79+AD86+AD93+AD100</f>
        <v>0</v>
      </c>
      <c r="AE72" s="307"/>
      <c r="AF72" s="307">
        <f>AF79+AF86+AF93+AF100</f>
        <v>9261</v>
      </c>
      <c r="AG72" s="307">
        <f t="shared" ref="AG72:AG73" si="280">AG79+AG86+AG93+AG100</f>
        <v>0</v>
      </c>
      <c r="AH72" s="307"/>
      <c r="AI72" s="307">
        <f>AI79+AI86+AI93+AI100</f>
        <v>9624.2999999999993</v>
      </c>
      <c r="AJ72" s="307">
        <f t="shared" ref="AJ72:AJ73" si="281">AJ79+AJ86+AJ93+AJ100</f>
        <v>0</v>
      </c>
      <c r="AK72" s="201"/>
      <c r="AL72" s="307">
        <f t="shared" ref="AL72:AM72" si="282">AL79+AL86+AL93+AL100</f>
        <v>0</v>
      </c>
      <c r="AM72" s="307">
        <f t="shared" si="282"/>
        <v>0</v>
      </c>
      <c r="AN72" s="201"/>
      <c r="AO72" s="307">
        <f t="shared" ref="AO72:AP72" si="283">AO79+AO86+AO93+AO100</f>
        <v>0</v>
      </c>
      <c r="AP72" s="307">
        <f t="shared" si="283"/>
        <v>0</v>
      </c>
      <c r="AQ72" s="307"/>
      <c r="AR72" s="259"/>
    </row>
    <row r="73" spans="1:44" s="285" customFormat="1" ht="408.75" customHeight="1" thickBot="1" x14ac:dyDescent="0.3">
      <c r="A73" s="715"/>
      <c r="B73" s="656"/>
      <c r="C73" s="656"/>
      <c r="D73" s="305" t="s">
        <v>284</v>
      </c>
      <c r="E73" s="307">
        <f t="shared" si="270"/>
        <v>17823</v>
      </c>
      <c r="F73" s="307">
        <f t="shared" si="270"/>
        <v>7910.5</v>
      </c>
      <c r="G73" s="201">
        <f t="shared" si="271"/>
        <v>0.44383661560904447</v>
      </c>
      <c r="H73" s="307">
        <f>H80+H87+H94+H101</f>
        <v>0</v>
      </c>
      <c r="I73" s="307">
        <f t="shared" si="272"/>
        <v>0</v>
      </c>
      <c r="J73" s="307"/>
      <c r="K73" s="307">
        <f>K80+K87+K94+K101</f>
        <v>0</v>
      </c>
      <c r="L73" s="307">
        <f t="shared" si="273"/>
        <v>0</v>
      </c>
      <c r="M73" s="202">
        <v>0</v>
      </c>
      <c r="N73" s="307">
        <f>N80+N87+N94</f>
        <v>324.89999999999998</v>
      </c>
      <c r="O73" s="307">
        <f t="shared" si="274"/>
        <v>324.89999999999998</v>
      </c>
      <c r="P73" s="201">
        <v>0</v>
      </c>
      <c r="Q73" s="527">
        <f>Q80+Q87+Q94+Q101</f>
        <v>1789.3</v>
      </c>
      <c r="R73" s="527">
        <f t="shared" si="275"/>
        <v>1789.3</v>
      </c>
      <c r="S73" s="201">
        <v>0</v>
      </c>
      <c r="T73" s="307">
        <f>T80+T87+T94+T101</f>
        <v>938.9</v>
      </c>
      <c r="U73" s="307">
        <f t="shared" si="276"/>
        <v>938.9</v>
      </c>
      <c r="V73" s="202">
        <v>0</v>
      </c>
      <c r="W73" s="307">
        <f>W80+W87+W94</f>
        <v>2646.9</v>
      </c>
      <c r="X73" s="307">
        <f t="shared" si="277"/>
        <v>2646.9</v>
      </c>
      <c r="Y73" s="202">
        <f>X73/W73*1</f>
        <v>1</v>
      </c>
      <c r="Z73" s="582">
        <f t="shared" ref="Z73:AA73" si="284">Z80+Z87+Z94</f>
        <v>1568.6</v>
      </c>
      <c r="AA73" s="582">
        <f t="shared" si="284"/>
        <v>1568.6</v>
      </c>
      <c r="AB73" s="202">
        <f>AA73/Z73*1</f>
        <v>1</v>
      </c>
      <c r="AC73" s="307">
        <f>AC80+AC87+AC94+AC101</f>
        <v>641.9</v>
      </c>
      <c r="AD73" s="307">
        <f t="shared" si="279"/>
        <v>641.9</v>
      </c>
      <c r="AE73" s="201">
        <f>AE80+AE87+AE94+AE109+AE116+AE123</f>
        <v>0</v>
      </c>
      <c r="AF73" s="307">
        <f>AF80+AF87+AF94+AF101</f>
        <v>5152.3</v>
      </c>
      <c r="AG73" s="307">
        <f t="shared" si="280"/>
        <v>0</v>
      </c>
      <c r="AH73" s="201">
        <f t="shared" ref="AH73" si="285">AG73/AF73</f>
        <v>0</v>
      </c>
      <c r="AI73" s="307">
        <f>AI80+AI87+AI94+AI101</f>
        <v>1954.5</v>
      </c>
      <c r="AJ73" s="307">
        <f t="shared" si="281"/>
        <v>0</v>
      </c>
      <c r="AK73" s="201">
        <f t="shared" ref="AK73" si="286">AJ73/AI73</f>
        <v>0</v>
      </c>
      <c r="AL73" s="307">
        <f t="shared" ref="AL73:AM73" si="287">AL80+AL87+AL94+AL101</f>
        <v>836.2</v>
      </c>
      <c r="AM73" s="307">
        <f t="shared" si="287"/>
        <v>0</v>
      </c>
      <c r="AN73" s="201">
        <f t="shared" ref="AN73" si="288">AM73/AL73</f>
        <v>0</v>
      </c>
      <c r="AO73" s="307">
        <f t="shared" ref="AO73:AP73" si="289">AO80+AO87+AO94+AO101</f>
        <v>1969.5</v>
      </c>
      <c r="AP73" s="307">
        <f t="shared" si="289"/>
        <v>0</v>
      </c>
      <c r="AQ73" s="201">
        <f t="shared" ref="AQ73" si="290">AP73/AO73</f>
        <v>0</v>
      </c>
      <c r="AR73" s="259" t="s">
        <v>589</v>
      </c>
    </row>
    <row r="74" spans="1:44" s="285" customFormat="1" ht="387.75" customHeight="1" x14ac:dyDescent="0.25">
      <c r="A74" s="715"/>
      <c r="B74" s="656"/>
      <c r="C74" s="656"/>
      <c r="D74" s="305" t="s">
        <v>292</v>
      </c>
      <c r="E74" s="200">
        <f t="shared" si="270"/>
        <v>0</v>
      </c>
      <c r="F74" s="200">
        <f t="shared" si="270"/>
        <v>0</v>
      </c>
      <c r="G74" s="307"/>
      <c r="H74" s="307">
        <f t="shared" ref="H74:I76" si="291">H81+H88+H95+H110+H117+H124</f>
        <v>0</v>
      </c>
      <c r="I74" s="307">
        <f t="shared" si="291"/>
        <v>0</v>
      </c>
      <c r="J74" s="307"/>
      <c r="K74" s="307">
        <f t="shared" ref="K74:L76" si="292">K81+K88+K95+K110+K117+K124</f>
        <v>0</v>
      </c>
      <c r="L74" s="307">
        <f t="shared" si="292"/>
        <v>0</v>
      </c>
      <c r="M74" s="307"/>
      <c r="N74" s="307">
        <f t="shared" ref="N74:R76" si="293">N81+N88+N95+N110+N117+N124</f>
        <v>0</v>
      </c>
      <c r="O74" s="307">
        <f t="shared" si="293"/>
        <v>0</v>
      </c>
      <c r="P74" s="307">
        <f t="shared" si="293"/>
        <v>0</v>
      </c>
      <c r="Q74" s="527">
        <f t="shared" si="293"/>
        <v>0</v>
      </c>
      <c r="R74" s="527">
        <f t="shared" si="293"/>
        <v>0</v>
      </c>
      <c r="S74" s="527"/>
      <c r="T74" s="307">
        <f t="shared" ref="T74:U76" si="294">T81+T88+T95+T110+T117+T124</f>
        <v>0</v>
      </c>
      <c r="U74" s="307">
        <f t="shared" si="294"/>
        <v>0</v>
      </c>
      <c r="V74" s="307"/>
      <c r="W74" s="307">
        <f t="shared" ref="W74:AD76" si="295">W81+W88+W95+W110+W117+W124</f>
        <v>0</v>
      </c>
      <c r="X74" s="307">
        <f t="shared" si="295"/>
        <v>0</v>
      </c>
      <c r="Y74" s="307">
        <f t="shared" si="295"/>
        <v>0</v>
      </c>
      <c r="Z74" s="307">
        <f t="shared" si="295"/>
        <v>0</v>
      </c>
      <c r="AA74" s="307">
        <f t="shared" si="295"/>
        <v>0</v>
      </c>
      <c r="AB74" s="307">
        <f t="shared" si="295"/>
        <v>0</v>
      </c>
      <c r="AC74" s="307">
        <f t="shared" si="295"/>
        <v>0</v>
      </c>
      <c r="AD74" s="307">
        <f t="shared" si="295"/>
        <v>0</v>
      </c>
      <c r="AE74" s="307">
        <f>AE81+AE88+AE95+AE110+AE117+AE124</f>
        <v>0</v>
      </c>
      <c r="AF74" s="307">
        <f t="shared" ref="AF74:AQ74" si="296">AF81+AF88+AF95+AF110+AF117+AF124</f>
        <v>0</v>
      </c>
      <c r="AG74" s="307">
        <f t="shared" si="296"/>
        <v>0</v>
      </c>
      <c r="AH74" s="307">
        <f t="shared" si="296"/>
        <v>0</v>
      </c>
      <c r="AI74" s="307">
        <f t="shared" si="296"/>
        <v>0</v>
      </c>
      <c r="AJ74" s="307">
        <f t="shared" si="296"/>
        <v>0</v>
      </c>
      <c r="AK74" s="307">
        <f t="shared" si="296"/>
        <v>0</v>
      </c>
      <c r="AL74" s="307">
        <f t="shared" si="296"/>
        <v>0</v>
      </c>
      <c r="AM74" s="307">
        <f t="shared" si="296"/>
        <v>0</v>
      </c>
      <c r="AN74" s="307">
        <f t="shared" si="296"/>
        <v>0</v>
      </c>
      <c r="AO74" s="307">
        <f t="shared" si="296"/>
        <v>0</v>
      </c>
      <c r="AP74" s="307">
        <f t="shared" si="296"/>
        <v>0</v>
      </c>
      <c r="AQ74" s="307">
        <f t="shared" si="296"/>
        <v>0</v>
      </c>
      <c r="AR74" s="358"/>
    </row>
    <row r="75" spans="1:44" s="285" customFormat="1" ht="114.75" customHeight="1" x14ac:dyDescent="0.25">
      <c r="A75" s="715"/>
      <c r="B75" s="656"/>
      <c r="C75" s="656"/>
      <c r="D75" s="305" t="s">
        <v>285</v>
      </c>
      <c r="E75" s="307">
        <f t="shared" si="270"/>
        <v>0</v>
      </c>
      <c r="F75" s="307">
        <f t="shared" si="270"/>
        <v>0</v>
      </c>
      <c r="G75" s="307"/>
      <c r="H75" s="307">
        <f t="shared" si="291"/>
        <v>0</v>
      </c>
      <c r="I75" s="307">
        <f t="shared" si="291"/>
        <v>0</v>
      </c>
      <c r="J75" s="307"/>
      <c r="K75" s="307">
        <f t="shared" si="292"/>
        <v>0</v>
      </c>
      <c r="L75" s="307">
        <f t="shared" si="292"/>
        <v>0</v>
      </c>
      <c r="M75" s="307"/>
      <c r="N75" s="307">
        <f t="shared" si="293"/>
        <v>0</v>
      </c>
      <c r="O75" s="307">
        <f t="shared" si="293"/>
        <v>0</v>
      </c>
      <c r="P75" s="307">
        <f t="shared" si="293"/>
        <v>0</v>
      </c>
      <c r="Q75" s="527">
        <f t="shared" si="293"/>
        <v>0</v>
      </c>
      <c r="R75" s="527">
        <f t="shared" si="293"/>
        <v>0</v>
      </c>
      <c r="S75" s="527"/>
      <c r="T75" s="307">
        <f t="shared" si="294"/>
        <v>0</v>
      </c>
      <c r="U75" s="307">
        <f t="shared" si="294"/>
        <v>0</v>
      </c>
      <c r="V75" s="307"/>
      <c r="W75" s="307">
        <f t="shared" si="295"/>
        <v>0</v>
      </c>
      <c r="X75" s="307">
        <f t="shared" si="295"/>
        <v>0</v>
      </c>
      <c r="Y75" s="307">
        <f t="shared" si="295"/>
        <v>0</v>
      </c>
      <c r="Z75" s="307">
        <f t="shared" si="295"/>
        <v>0</v>
      </c>
      <c r="AA75" s="307">
        <f t="shared" si="295"/>
        <v>0</v>
      </c>
      <c r="AB75" s="307">
        <f t="shared" si="295"/>
        <v>0</v>
      </c>
      <c r="AC75" s="307">
        <f t="shared" si="295"/>
        <v>0</v>
      </c>
      <c r="AD75" s="307">
        <f t="shared" si="295"/>
        <v>0</v>
      </c>
      <c r="AE75" s="307">
        <f>AE82+AE89+AE96+AE111+AE118+AE125</f>
        <v>0</v>
      </c>
      <c r="AF75" s="307">
        <f t="shared" ref="AF75:AQ75" si="297">AF82+AF89+AF96+AF111+AF118+AF125</f>
        <v>0</v>
      </c>
      <c r="AG75" s="307">
        <f t="shared" si="297"/>
        <v>0</v>
      </c>
      <c r="AH75" s="307">
        <f t="shared" si="297"/>
        <v>0</v>
      </c>
      <c r="AI75" s="307">
        <f t="shared" si="297"/>
        <v>0</v>
      </c>
      <c r="AJ75" s="307">
        <f t="shared" si="297"/>
        <v>0</v>
      </c>
      <c r="AK75" s="307">
        <f t="shared" si="297"/>
        <v>0</v>
      </c>
      <c r="AL75" s="307">
        <f t="shared" si="297"/>
        <v>0</v>
      </c>
      <c r="AM75" s="307">
        <f t="shared" si="297"/>
        <v>0</v>
      </c>
      <c r="AN75" s="307">
        <f t="shared" si="297"/>
        <v>0</v>
      </c>
      <c r="AO75" s="307">
        <f t="shared" si="297"/>
        <v>0</v>
      </c>
      <c r="AP75" s="307">
        <f t="shared" si="297"/>
        <v>0</v>
      </c>
      <c r="AQ75" s="307">
        <f t="shared" si="297"/>
        <v>0</v>
      </c>
      <c r="AR75" s="259"/>
    </row>
    <row r="76" spans="1:44" s="285" customFormat="1" ht="116.25" customHeight="1" thickBot="1" x14ac:dyDescent="0.3">
      <c r="A76" s="716"/>
      <c r="B76" s="682"/>
      <c r="C76" s="682"/>
      <c r="D76" s="282" t="s">
        <v>43</v>
      </c>
      <c r="E76" s="208">
        <f t="shared" si="270"/>
        <v>0</v>
      </c>
      <c r="F76" s="208">
        <f t="shared" si="270"/>
        <v>0</v>
      </c>
      <c r="G76" s="350"/>
      <c r="H76" s="208">
        <f t="shared" si="291"/>
        <v>0</v>
      </c>
      <c r="I76" s="208">
        <f t="shared" si="291"/>
        <v>0</v>
      </c>
      <c r="J76" s="208"/>
      <c r="K76" s="208">
        <f t="shared" si="292"/>
        <v>0</v>
      </c>
      <c r="L76" s="208">
        <f t="shared" si="292"/>
        <v>0</v>
      </c>
      <c r="M76" s="208"/>
      <c r="N76" s="208">
        <f t="shared" si="293"/>
        <v>0</v>
      </c>
      <c r="O76" s="208">
        <f t="shared" si="293"/>
        <v>0</v>
      </c>
      <c r="P76" s="208">
        <f t="shared" si="293"/>
        <v>0</v>
      </c>
      <c r="Q76" s="208">
        <f t="shared" si="293"/>
        <v>0</v>
      </c>
      <c r="R76" s="208">
        <f t="shared" si="293"/>
        <v>0</v>
      </c>
      <c r="S76" s="208"/>
      <c r="T76" s="208">
        <f t="shared" si="294"/>
        <v>0</v>
      </c>
      <c r="U76" s="208">
        <f t="shared" si="294"/>
        <v>0</v>
      </c>
      <c r="V76" s="208"/>
      <c r="W76" s="208">
        <f t="shared" si="295"/>
        <v>0</v>
      </c>
      <c r="X76" s="208">
        <f t="shared" si="295"/>
        <v>0</v>
      </c>
      <c r="Y76" s="208">
        <f t="shared" si="295"/>
        <v>0</v>
      </c>
      <c r="Z76" s="208">
        <f t="shared" si="295"/>
        <v>0</v>
      </c>
      <c r="AA76" s="208">
        <f t="shared" si="295"/>
        <v>0</v>
      </c>
      <c r="AB76" s="208">
        <f t="shared" si="295"/>
        <v>0</v>
      </c>
      <c r="AC76" s="208">
        <f t="shared" si="295"/>
        <v>0</v>
      </c>
      <c r="AD76" s="208">
        <f t="shared" si="295"/>
        <v>0</v>
      </c>
      <c r="AE76" s="208">
        <f>AE83+AE90+AE97+AE112+AE119+AE126</f>
        <v>0</v>
      </c>
      <c r="AF76" s="208">
        <f t="shared" ref="AF76:AQ76" si="298">AF83+AF90+AF97+AF112+AF119+AF126</f>
        <v>0</v>
      </c>
      <c r="AG76" s="208">
        <f t="shared" si="298"/>
        <v>0</v>
      </c>
      <c r="AH76" s="208">
        <f t="shared" si="298"/>
        <v>0</v>
      </c>
      <c r="AI76" s="208">
        <f t="shared" si="298"/>
        <v>0</v>
      </c>
      <c r="AJ76" s="208">
        <f t="shared" si="298"/>
        <v>0</v>
      </c>
      <c r="AK76" s="208">
        <f t="shared" si="298"/>
        <v>0</v>
      </c>
      <c r="AL76" s="208">
        <f t="shared" si="298"/>
        <v>0</v>
      </c>
      <c r="AM76" s="208">
        <f t="shared" si="298"/>
        <v>0</v>
      </c>
      <c r="AN76" s="208">
        <f t="shared" si="298"/>
        <v>0</v>
      </c>
      <c r="AO76" s="208">
        <f t="shared" si="298"/>
        <v>0</v>
      </c>
      <c r="AP76" s="208">
        <f t="shared" si="298"/>
        <v>0</v>
      </c>
      <c r="AQ76" s="208">
        <f t="shared" si="298"/>
        <v>0</v>
      </c>
      <c r="AR76" s="349"/>
    </row>
    <row r="77" spans="1:44" s="285" customFormat="1" ht="222.75" customHeight="1" x14ac:dyDescent="0.25">
      <c r="A77" s="714" t="s">
        <v>300</v>
      </c>
      <c r="B77" s="681" t="s">
        <v>301</v>
      </c>
      <c r="C77" s="681"/>
      <c r="D77" s="280" t="s">
        <v>41</v>
      </c>
      <c r="E77" s="200">
        <f>H77+K77+N77+Q77+T77+W77+Z77+AC77+AF77+AI77+AL77+AO77</f>
        <v>10937.2</v>
      </c>
      <c r="F77" s="200">
        <f>I77+L77+O77+R77+U77+X77+AA77+AD77+AG77+AJ77+AM77+AP77</f>
        <v>5263.5999999999995</v>
      </c>
      <c r="G77" s="354">
        <f>F77/E77</f>
        <v>0.48125662875324571</v>
      </c>
      <c r="H77" s="200">
        <f>H78+H79+H80+H81+H82+H83</f>
        <v>0</v>
      </c>
      <c r="I77" s="200">
        <f>I78+I79+I80+I81+I82+I83</f>
        <v>0</v>
      </c>
      <c r="J77" s="356"/>
      <c r="K77" s="200">
        <f>K78+K79+K80+K81+K82+K83</f>
        <v>0</v>
      </c>
      <c r="L77" s="200">
        <f>L78+L79+L80+L81+L82+L83</f>
        <v>0</v>
      </c>
      <c r="M77" s="201">
        <v>0</v>
      </c>
      <c r="N77" s="200">
        <f>N78+N79+N80+N81+N82+N83</f>
        <v>324.89999999999998</v>
      </c>
      <c r="O77" s="200">
        <f>O78+O79+O80+O81+O82+O83</f>
        <v>324.89999999999998</v>
      </c>
      <c r="P77" s="201">
        <f>O77/N77</f>
        <v>1</v>
      </c>
      <c r="Q77" s="200">
        <f>Q78+Q79+Q80+Q81+Q82+Q83</f>
        <v>1789.3</v>
      </c>
      <c r="R77" s="200">
        <f>R78+R79+R80+R81+R82+R83</f>
        <v>1789.3</v>
      </c>
      <c r="S77" s="201">
        <f>R77/Q77</f>
        <v>1</v>
      </c>
      <c r="T77" s="200">
        <f>T78+T79+T80+T81+T82+T83</f>
        <v>938.9</v>
      </c>
      <c r="U77" s="200">
        <f>U78+U79+U80+U81+U82+U83</f>
        <v>938.9</v>
      </c>
      <c r="V77" s="202">
        <f>U77/T77</f>
        <v>1</v>
      </c>
      <c r="W77" s="200">
        <f>W78+W79+W80+W81+W82+W83</f>
        <v>0</v>
      </c>
      <c r="X77" s="200">
        <f>X78+X79+X80+X81+X82+X83</f>
        <v>0</v>
      </c>
      <c r="Y77" s="202" t="e">
        <f>X77/W77</f>
        <v>#DIV/0!</v>
      </c>
      <c r="Z77" s="200">
        <f t="shared" ref="Z77" si="299">Z78+Z79+Z80+Z81+Z82+Z83</f>
        <v>1568.6</v>
      </c>
      <c r="AA77" s="200">
        <f t="shared" ref="AA77" si="300">AA78+AA79+AA80+AA81+AA82+AA83</f>
        <v>1568.6</v>
      </c>
      <c r="AB77" s="202">
        <f>AA77/Z77</f>
        <v>1</v>
      </c>
      <c r="AC77" s="200">
        <f t="shared" ref="AC77" si="301">AC78+AC79+AC80+AC81+AC82+AC83</f>
        <v>641.9</v>
      </c>
      <c r="AD77" s="200">
        <f t="shared" ref="AD77" si="302">AD78+AD79+AD80+AD81+AD82+AD83</f>
        <v>641.9</v>
      </c>
      <c r="AE77" s="202">
        <v>0</v>
      </c>
      <c r="AF77" s="200">
        <f t="shared" ref="AF77:AI77" si="303">AF78+AF79+AF80+AF81+AF82+AF83</f>
        <v>1400.8</v>
      </c>
      <c r="AG77" s="200">
        <f t="shared" si="303"/>
        <v>0</v>
      </c>
      <c r="AH77" s="202">
        <f>AG77/AF77</f>
        <v>0</v>
      </c>
      <c r="AI77" s="200">
        <f t="shared" si="303"/>
        <v>1467.1</v>
      </c>
      <c r="AJ77" s="200">
        <f t="shared" ref="AJ77" si="304">AJ78+AJ79+AJ80+AJ81+AJ82+AJ83</f>
        <v>0</v>
      </c>
      <c r="AK77" s="202">
        <f t="shared" ref="AK77" si="305">AJ77/AI77</f>
        <v>0</v>
      </c>
      <c r="AL77" s="200">
        <f t="shared" ref="AL77" si="306">AL78+AL79+AL80+AL81+AL82+AL83</f>
        <v>836.2</v>
      </c>
      <c r="AM77" s="200">
        <f t="shared" ref="AM77" si="307">AM78+AM79+AM80+AM81+AM82+AM83</f>
        <v>0</v>
      </c>
      <c r="AN77" s="202">
        <f t="shared" ref="AN77" si="308">AM77/AL77</f>
        <v>0</v>
      </c>
      <c r="AO77" s="200">
        <f>AO78+AO79+AO80+AO81+AO82+AO83</f>
        <v>1969.5</v>
      </c>
      <c r="AP77" s="200">
        <f>AP78+AP79+AP80+AP81+AP82+AP83</f>
        <v>0</v>
      </c>
      <c r="AQ77" s="202">
        <f t="shared" ref="AQ77" si="309">AP77/AO77</f>
        <v>0</v>
      </c>
      <c r="AR77" s="259" t="s">
        <v>590</v>
      </c>
    </row>
    <row r="78" spans="1:44" s="285" customFormat="1" ht="135" customHeight="1" x14ac:dyDescent="0.25">
      <c r="A78" s="715"/>
      <c r="B78" s="656"/>
      <c r="C78" s="656"/>
      <c r="D78" s="306" t="s">
        <v>37</v>
      </c>
      <c r="E78" s="307">
        <f>H78+K78+N78+Q78+T78+W78+Z78+AC78+AF78+AI78+AL78+AO78</f>
        <v>0</v>
      </c>
      <c r="F78" s="307">
        <f>I78+L78+O78+R78+U78+X78+AA78+AD78+AG78+AJ78+AM78+AP78</f>
        <v>0</v>
      </c>
      <c r="G78" s="318"/>
      <c r="H78" s="307"/>
      <c r="I78" s="307"/>
      <c r="J78" s="204"/>
      <c r="K78" s="307"/>
      <c r="L78" s="307"/>
      <c r="M78" s="204"/>
      <c r="N78" s="307"/>
      <c r="O78" s="307"/>
      <c r="P78" s="204"/>
      <c r="Q78" s="527"/>
      <c r="R78" s="527"/>
      <c r="S78" s="204"/>
      <c r="T78" s="307"/>
      <c r="U78" s="307"/>
      <c r="V78" s="204"/>
      <c r="W78" s="307"/>
      <c r="X78" s="307"/>
      <c r="Y78" s="204"/>
      <c r="Z78" s="307"/>
      <c r="AA78" s="307"/>
      <c r="AB78" s="204"/>
      <c r="AC78" s="307"/>
      <c r="AD78" s="307"/>
      <c r="AE78" s="204"/>
      <c r="AF78" s="307"/>
      <c r="AG78" s="307"/>
      <c r="AH78" s="204"/>
      <c r="AI78" s="307"/>
      <c r="AJ78" s="307"/>
      <c r="AK78" s="204"/>
      <c r="AL78" s="307"/>
      <c r="AM78" s="307"/>
      <c r="AN78" s="204"/>
      <c r="AO78" s="307"/>
      <c r="AP78" s="307"/>
      <c r="AQ78" s="204"/>
      <c r="AR78" s="259"/>
    </row>
    <row r="79" spans="1:44" s="285" customFormat="1" ht="114.75" customHeight="1" x14ac:dyDescent="0.25">
      <c r="A79" s="715"/>
      <c r="B79" s="656"/>
      <c r="C79" s="656"/>
      <c r="D79" s="305" t="s">
        <v>2</v>
      </c>
      <c r="E79" s="307">
        <f t="shared" ref="E79:E83" si="310">H79+K79+N79+Q79+T79+W79+Z79+AC79+AF79+AI79+AL79+AO79</f>
        <v>0</v>
      </c>
      <c r="F79" s="307">
        <f t="shared" ref="F79:F83" si="311">I79+L79+O79+R79+U79+X79+AA79+AD79+AG79+AJ79+AM79+AP79</f>
        <v>0</v>
      </c>
      <c r="G79" s="318"/>
      <c r="H79" s="307"/>
      <c r="I79" s="307"/>
      <c r="J79" s="204"/>
      <c r="K79" s="307"/>
      <c r="L79" s="307"/>
      <c r="M79" s="204"/>
      <c r="N79" s="307"/>
      <c r="O79" s="307"/>
      <c r="P79" s="204"/>
      <c r="Q79" s="527"/>
      <c r="R79" s="527"/>
      <c r="S79" s="204"/>
      <c r="T79" s="307"/>
      <c r="U79" s="307"/>
      <c r="V79" s="204"/>
      <c r="W79" s="307"/>
      <c r="X79" s="307"/>
      <c r="Y79" s="204"/>
      <c r="Z79" s="307"/>
      <c r="AA79" s="307"/>
      <c r="AB79" s="204"/>
      <c r="AC79" s="307"/>
      <c r="AD79" s="307"/>
      <c r="AE79" s="204"/>
      <c r="AF79" s="307"/>
      <c r="AG79" s="307"/>
      <c r="AH79" s="204"/>
      <c r="AI79" s="307"/>
      <c r="AJ79" s="307"/>
      <c r="AK79" s="204"/>
      <c r="AL79" s="307"/>
      <c r="AM79" s="307"/>
      <c r="AN79" s="204"/>
      <c r="AO79" s="307"/>
      <c r="AP79" s="307"/>
      <c r="AQ79" s="204"/>
      <c r="AR79" s="259"/>
    </row>
    <row r="80" spans="1:44" s="285" customFormat="1" ht="409.6" customHeight="1" thickBot="1" x14ac:dyDescent="0.3">
      <c r="A80" s="715"/>
      <c r="B80" s="656"/>
      <c r="C80" s="656"/>
      <c r="D80" s="305" t="s">
        <v>284</v>
      </c>
      <c r="E80" s="307">
        <f t="shared" si="310"/>
        <v>10937.2</v>
      </c>
      <c r="F80" s="307">
        <f t="shared" si="311"/>
        <v>5263.5999999999995</v>
      </c>
      <c r="G80" s="318">
        <f t="shared" ref="G80" si="312">F80/E80</f>
        <v>0.48125662875324571</v>
      </c>
      <c r="H80" s="307">
        <v>0</v>
      </c>
      <c r="I80" s="307"/>
      <c r="J80" s="204"/>
      <c r="K80" s="307">
        <v>0</v>
      </c>
      <c r="L80" s="307"/>
      <c r="M80" s="204"/>
      <c r="N80" s="307">
        <v>324.89999999999998</v>
      </c>
      <c r="O80" s="307">
        <v>324.89999999999998</v>
      </c>
      <c r="P80" s="201">
        <f>O80/N80</f>
        <v>1</v>
      </c>
      <c r="Q80" s="527">
        <v>1789.3</v>
      </c>
      <c r="R80" s="527">
        <v>1789.3</v>
      </c>
      <c r="S80" s="201">
        <f>R80/Q80</f>
        <v>1</v>
      </c>
      <c r="T80" s="307">
        <v>938.9</v>
      </c>
      <c r="U80" s="307">
        <v>938.9</v>
      </c>
      <c r="V80" s="204"/>
      <c r="W80" s="307">
        <v>0</v>
      </c>
      <c r="X80" s="307"/>
      <c r="Y80" s="201" t="e">
        <f>X80/W80</f>
        <v>#DIV/0!</v>
      </c>
      <c r="Z80" s="307">
        <v>1568.6</v>
      </c>
      <c r="AA80" s="307">
        <v>1568.6</v>
      </c>
      <c r="AB80" s="201">
        <f t="shared" ref="AB80" si="313">AA80/Z80</f>
        <v>1</v>
      </c>
      <c r="AC80" s="307">
        <v>641.9</v>
      </c>
      <c r="AD80" s="307">
        <v>641.9</v>
      </c>
      <c r="AE80" s="318"/>
      <c r="AF80" s="307">
        <v>1400.8</v>
      </c>
      <c r="AG80" s="307"/>
      <c r="AH80" s="201">
        <f t="shared" ref="AH80" si="314">AG80/AF80</f>
        <v>0</v>
      </c>
      <c r="AI80" s="307">
        <v>1467.1</v>
      </c>
      <c r="AJ80" s="307"/>
      <c r="AK80" s="201">
        <f t="shared" ref="AK80" si="315">AJ80/AI80</f>
        <v>0</v>
      </c>
      <c r="AL80" s="307">
        <v>836.2</v>
      </c>
      <c r="AM80" s="307"/>
      <c r="AN80" s="201">
        <v>1</v>
      </c>
      <c r="AO80" s="307">
        <v>1969.5</v>
      </c>
      <c r="AP80" s="307"/>
      <c r="AQ80" s="201">
        <f t="shared" ref="AQ80" si="316">AP80/AO80</f>
        <v>0</v>
      </c>
      <c r="AR80" s="259" t="s">
        <v>591</v>
      </c>
    </row>
    <row r="81" spans="1:44" s="285" customFormat="1" ht="392.25" customHeight="1" x14ac:dyDescent="0.25">
      <c r="A81" s="715"/>
      <c r="B81" s="656"/>
      <c r="C81" s="656"/>
      <c r="D81" s="305" t="s">
        <v>292</v>
      </c>
      <c r="E81" s="200">
        <f t="shared" si="310"/>
        <v>0</v>
      </c>
      <c r="F81" s="200">
        <f t="shared" si="311"/>
        <v>0</v>
      </c>
      <c r="G81" s="318"/>
      <c r="H81" s="307"/>
      <c r="I81" s="307"/>
      <c r="J81" s="204"/>
      <c r="K81" s="307"/>
      <c r="L81" s="307"/>
      <c r="M81" s="204"/>
      <c r="N81" s="307"/>
      <c r="O81" s="307"/>
      <c r="P81" s="204"/>
      <c r="Q81" s="527"/>
      <c r="R81" s="527"/>
      <c r="S81" s="204"/>
      <c r="T81" s="307"/>
      <c r="U81" s="307"/>
      <c r="V81" s="204"/>
      <c r="W81" s="307"/>
      <c r="X81" s="307"/>
      <c r="Y81" s="204"/>
      <c r="Z81" s="307"/>
      <c r="AA81" s="307"/>
      <c r="AB81" s="204"/>
      <c r="AC81" s="307"/>
      <c r="AD81" s="307"/>
      <c r="AE81" s="204"/>
      <c r="AF81" s="307"/>
      <c r="AG81" s="307"/>
      <c r="AH81" s="204"/>
      <c r="AI81" s="307"/>
      <c r="AJ81" s="307"/>
      <c r="AK81" s="204"/>
      <c r="AL81" s="307"/>
      <c r="AM81" s="307"/>
      <c r="AN81" s="204"/>
      <c r="AO81" s="307"/>
      <c r="AP81" s="307"/>
      <c r="AQ81" s="204"/>
      <c r="AR81" s="259"/>
    </row>
    <row r="82" spans="1:44" s="285" customFormat="1" ht="114.75" customHeight="1" x14ac:dyDescent="0.25">
      <c r="A82" s="715"/>
      <c r="B82" s="656"/>
      <c r="C82" s="656"/>
      <c r="D82" s="305" t="s">
        <v>285</v>
      </c>
      <c r="E82" s="307">
        <f t="shared" si="310"/>
        <v>0</v>
      </c>
      <c r="F82" s="307">
        <f t="shared" si="311"/>
        <v>0</v>
      </c>
      <c r="G82" s="204"/>
      <c r="H82" s="307"/>
      <c r="I82" s="307"/>
      <c r="J82" s="204"/>
      <c r="K82" s="307"/>
      <c r="L82" s="307"/>
      <c r="M82" s="204"/>
      <c r="N82" s="307"/>
      <c r="O82" s="307"/>
      <c r="P82" s="204"/>
      <c r="Q82" s="527"/>
      <c r="R82" s="527"/>
      <c r="S82" s="204"/>
      <c r="T82" s="307"/>
      <c r="U82" s="307"/>
      <c r="V82" s="204"/>
      <c r="W82" s="307"/>
      <c r="X82" s="307"/>
      <c r="Y82" s="204"/>
      <c r="Z82" s="307"/>
      <c r="AA82" s="307"/>
      <c r="AB82" s="204"/>
      <c r="AC82" s="307"/>
      <c r="AD82" s="307"/>
      <c r="AE82" s="204"/>
      <c r="AF82" s="307"/>
      <c r="AG82" s="307"/>
      <c r="AH82" s="204"/>
      <c r="AI82" s="307"/>
      <c r="AJ82" s="307"/>
      <c r="AK82" s="204"/>
      <c r="AL82" s="307"/>
      <c r="AM82" s="307"/>
      <c r="AN82" s="204"/>
      <c r="AO82" s="307"/>
      <c r="AP82" s="307"/>
      <c r="AQ82" s="204"/>
      <c r="AR82" s="259"/>
    </row>
    <row r="83" spans="1:44" s="285" customFormat="1" ht="114.75" customHeight="1" thickBot="1" x14ac:dyDescent="0.3">
      <c r="A83" s="716"/>
      <c r="B83" s="682"/>
      <c r="C83" s="682"/>
      <c r="D83" s="282" t="s">
        <v>43</v>
      </c>
      <c r="E83" s="208">
        <f t="shared" si="310"/>
        <v>0</v>
      </c>
      <c r="F83" s="208">
        <f t="shared" si="311"/>
        <v>0</v>
      </c>
      <c r="G83" s="346"/>
      <c r="H83" s="208"/>
      <c r="I83" s="208"/>
      <c r="J83" s="346"/>
      <c r="K83" s="208"/>
      <c r="L83" s="208"/>
      <c r="M83" s="346"/>
      <c r="N83" s="208"/>
      <c r="O83" s="208"/>
      <c r="P83" s="346"/>
      <c r="Q83" s="208"/>
      <c r="R83" s="208"/>
      <c r="S83" s="346"/>
      <c r="T83" s="208"/>
      <c r="U83" s="208"/>
      <c r="V83" s="346"/>
      <c r="W83" s="208"/>
      <c r="X83" s="208"/>
      <c r="Y83" s="346"/>
      <c r="Z83" s="208"/>
      <c r="AA83" s="208"/>
      <c r="AB83" s="346"/>
      <c r="AC83" s="208"/>
      <c r="AD83" s="208"/>
      <c r="AE83" s="346"/>
      <c r="AF83" s="208"/>
      <c r="AG83" s="208"/>
      <c r="AH83" s="346"/>
      <c r="AI83" s="208"/>
      <c r="AJ83" s="208"/>
      <c r="AK83" s="346"/>
      <c r="AL83" s="208"/>
      <c r="AM83" s="208"/>
      <c r="AN83" s="346"/>
      <c r="AO83" s="208"/>
      <c r="AP83" s="208"/>
      <c r="AQ83" s="346"/>
      <c r="AR83" s="349"/>
    </row>
    <row r="84" spans="1:44" s="285" customFormat="1" ht="153" customHeight="1" thickBot="1" x14ac:dyDescent="0.3">
      <c r="A84" s="714" t="s">
        <v>302</v>
      </c>
      <c r="B84" s="681" t="s">
        <v>407</v>
      </c>
      <c r="C84" s="681"/>
      <c r="D84" s="280" t="s">
        <v>41</v>
      </c>
      <c r="E84" s="200">
        <f>H84+K84+N84+Q84+T84+W84+Z84+AC84+AF84+AI84+AL84+AO84</f>
        <v>6141.8</v>
      </c>
      <c r="F84" s="200">
        <f>I84+L84+O84+R84+U84+X84+AA84+AD84+AG84+AJ84+AM84+AP84</f>
        <v>2646.9</v>
      </c>
      <c r="G84" s="354">
        <f>F84/E84</f>
        <v>0.43096486372073334</v>
      </c>
      <c r="H84" s="200">
        <f>H85+H86+H87+H88+H89+H90</f>
        <v>0</v>
      </c>
      <c r="I84" s="200">
        <f>I85+I86+I87+I88+I89+I90</f>
        <v>0</v>
      </c>
      <c r="J84" s="356"/>
      <c r="K84" s="200">
        <f>K85+K86+K87+K88+K89+K90</f>
        <v>0</v>
      </c>
      <c r="L84" s="200">
        <f>L85+L86+L87+L88+L89+L90</f>
        <v>0</v>
      </c>
      <c r="M84" s="356"/>
      <c r="N84" s="200">
        <f>N85+N86+N87+N88+N89+N90</f>
        <v>0</v>
      </c>
      <c r="O84" s="200">
        <f>O85+O86+O87+O88+O89+O90</f>
        <v>0</v>
      </c>
      <c r="P84" s="202">
        <v>0</v>
      </c>
      <c r="Q84" s="200">
        <f>Q85+Q86+Q87+Q88+Q89+Q90</f>
        <v>0</v>
      </c>
      <c r="R84" s="200">
        <f>R85+R86+R87+R88+R89+R90</f>
        <v>0</v>
      </c>
      <c r="S84" s="202">
        <v>0</v>
      </c>
      <c r="T84" s="200">
        <f>T85+T86+T87+T88+T89+T90</f>
        <v>0</v>
      </c>
      <c r="U84" s="200">
        <f>U85+U86+U87+U88+U89+U90</f>
        <v>0</v>
      </c>
      <c r="V84" s="201"/>
      <c r="W84" s="200">
        <f>W85+W86+W87+W88+W89+W90</f>
        <v>2646.9</v>
      </c>
      <c r="X84" s="200">
        <f>X85+X86+X87+X88+X89+X90</f>
        <v>2646.9</v>
      </c>
      <c r="Y84" s="201">
        <f>X84/W84</f>
        <v>1</v>
      </c>
      <c r="Z84" s="200">
        <f t="shared" ref="Z84" si="317">Z85+Z86+Z87+Z88+Z89+Z90</f>
        <v>0</v>
      </c>
      <c r="AA84" s="200">
        <f t="shared" ref="AA84" si="318">AA85+AA86+AA87+AA88+AA89+AA90</f>
        <v>0</v>
      </c>
      <c r="AB84" s="201">
        <v>0</v>
      </c>
      <c r="AC84" s="200">
        <f t="shared" ref="AC84" si="319">AC85+AC86+AC87+AC88+AC89+AC90</f>
        <v>0</v>
      </c>
      <c r="AD84" s="200">
        <f t="shared" ref="AD84" si="320">AD85+AD86+AD87+AD88+AD89+AD90</f>
        <v>0</v>
      </c>
      <c r="AE84" s="201"/>
      <c r="AF84" s="200">
        <f t="shared" ref="AF84" si="321">AF85+AF86+AF87+AF88+AF89+AF90</f>
        <v>3494.9</v>
      </c>
      <c r="AG84" s="200">
        <f t="shared" ref="AG84" si="322">AG85+AG86+AG87+AG88+AG89+AG90</f>
        <v>0</v>
      </c>
      <c r="AH84" s="201">
        <f t="shared" ref="AH84" si="323">AG84/AF84</f>
        <v>0</v>
      </c>
      <c r="AI84" s="200">
        <f t="shared" ref="AI84" si="324">AI85+AI86+AI87+AI88+AI89+AI90</f>
        <v>0</v>
      </c>
      <c r="AJ84" s="200">
        <f t="shared" ref="AJ84" si="325">AJ85+AJ86+AJ87+AJ88+AJ89+AJ90</f>
        <v>0</v>
      </c>
      <c r="AK84" s="202">
        <v>0</v>
      </c>
      <c r="AL84" s="200">
        <f t="shared" ref="AL84" si="326">AL85+AL86+AL87+AL88+AL89+AL90</f>
        <v>0</v>
      </c>
      <c r="AM84" s="200">
        <f t="shared" ref="AM84" si="327">AM85+AM86+AM87+AM88+AM89+AM90</f>
        <v>0</v>
      </c>
      <c r="AN84" s="201">
        <v>0</v>
      </c>
      <c r="AO84" s="200">
        <f>AO85+AO86+AO87+AO88+AO89+AO90</f>
        <v>0</v>
      </c>
      <c r="AP84" s="200">
        <f>AP85+AP86+AP87+AP88+AP89+AP90</f>
        <v>0</v>
      </c>
      <c r="AQ84" s="202" t="e">
        <f t="shared" ref="AQ84" si="328">AP84/AO84</f>
        <v>#DIV/0!</v>
      </c>
      <c r="AR84" s="347"/>
    </row>
    <row r="85" spans="1:44" s="285" customFormat="1" ht="114.75" customHeight="1" thickBot="1" x14ac:dyDescent="0.3">
      <c r="A85" s="715"/>
      <c r="B85" s="656"/>
      <c r="C85" s="656"/>
      <c r="D85" s="306" t="s">
        <v>37</v>
      </c>
      <c r="E85" s="307">
        <f>H85+K85+N85+Q85+T85+W85+Z85+AC85+AF85+AI85+AL85+AO85</f>
        <v>0</v>
      </c>
      <c r="F85" s="307">
        <f>I85+L85+O85+R85+U85+X85+AA85+AD85+AG85+AJ85+AM85+AP85</f>
        <v>0</v>
      </c>
      <c r="G85" s="318"/>
      <c r="H85" s="307"/>
      <c r="I85" s="307"/>
      <c r="J85" s="204"/>
      <c r="K85" s="307"/>
      <c r="L85" s="307"/>
      <c r="M85" s="204"/>
      <c r="N85" s="307"/>
      <c r="O85" s="307"/>
      <c r="P85" s="204"/>
      <c r="Q85" s="527"/>
      <c r="R85" s="527"/>
      <c r="S85" s="202">
        <v>0</v>
      </c>
      <c r="T85" s="307"/>
      <c r="U85" s="307"/>
      <c r="V85" s="204"/>
      <c r="W85" s="307"/>
      <c r="X85" s="307"/>
      <c r="Y85" s="204"/>
      <c r="Z85" s="307"/>
      <c r="AA85" s="307"/>
      <c r="AB85" s="204"/>
      <c r="AC85" s="307"/>
      <c r="AD85" s="307"/>
      <c r="AE85" s="204"/>
      <c r="AF85" s="307"/>
      <c r="AG85" s="307"/>
      <c r="AH85" s="204"/>
      <c r="AI85" s="307"/>
      <c r="AJ85" s="307"/>
      <c r="AK85" s="204"/>
      <c r="AL85" s="307"/>
      <c r="AM85" s="307"/>
      <c r="AN85" s="204"/>
      <c r="AO85" s="307"/>
      <c r="AP85" s="307"/>
      <c r="AQ85" s="204"/>
      <c r="AR85" s="259"/>
    </row>
    <row r="86" spans="1:44" s="285" customFormat="1" ht="114.75" customHeight="1" thickBot="1" x14ac:dyDescent="0.3">
      <c r="A86" s="715"/>
      <c r="B86" s="656"/>
      <c r="C86" s="656"/>
      <c r="D86" s="305" t="s">
        <v>2</v>
      </c>
      <c r="E86" s="307">
        <f t="shared" ref="E86:E90" si="329">H86+K86+N86+Q86+T86+W86+Z86+AC86+AF86+AI86+AL86+AO86</f>
        <v>0</v>
      </c>
      <c r="F86" s="307">
        <f t="shared" ref="F86:F90" si="330">I86+L86+O86+R86+U86+X86+AA86+AD86+AG86+AJ86+AM86+AP86</f>
        <v>0</v>
      </c>
      <c r="G86" s="318"/>
      <c r="H86" s="307"/>
      <c r="I86" s="307"/>
      <c r="J86" s="204"/>
      <c r="K86" s="307"/>
      <c r="L86" s="307"/>
      <c r="M86" s="204"/>
      <c r="N86" s="307"/>
      <c r="O86" s="307"/>
      <c r="P86" s="204"/>
      <c r="Q86" s="527"/>
      <c r="R86" s="527"/>
      <c r="S86" s="202">
        <v>0</v>
      </c>
      <c r="T86" s="307"/>
      <c r="U86" s="307"/>
      <c r="V86" s="204"/>
      <c r="W86" s="307"/>
      <c r="X86" s="307"/>
      <c r="Y86" s="204"/>
      <c r="Z86" s="307"/>
      <c r="AA86" s="307"/>
      <c r="AB86" s="204"/>
      <c r="AC86" s="307"/>
      <c r="AD86" s="307"/>
      <c r="AE86" s="204"/>
      <c r="AF86" s="307"/>
      <c r="AG86" s="307"/>
      <c r="AH86" s="204"/>
      <c r="AI86" s="307"/>
      <c r="AJ86" s="307"/>
      <c r="AK86" s="204"/>
      <c r="AL86" s="307"/>
      <c r="AM86" s="307"/>
      <c r="AN86" s="204"/>
      <c r="AO86" s="307"/>
      <c r="AP86" s="307"/>
      <c r="AQ86" s="204"/>
      <c r="AR86" s="259"/>
    </row>
    <row r="87" spans="1:44" s="285" customFormat="1" ht="315" customHeight="1" x14ac:dyDescent="0.25">
      <c r="A87" s="715"/>
      <c r="B87" s="656"/>
      <c r="C87" s="656"/>
      <c r="D87" s="305" t="s">
        <v>284</v>
      </c>
      <c r="E87" s="598">
        <f t="shared" si="329"/>
        <v>6141.8</v>
      </c>
      <c r="F87" s="598">
        <f t="shared" si="330"/>
        <v>2646.9</v>
      </c>
      <c r="G87" s="318">
        <f t="shared" ref="G87" si="331">F87/E87</f>
        <v>0.43096486372073334</v>
      </c>
      <c r="H87" s="307"/>
      <c r="I87" s="307"/>
      <c r="J87" s="204"/>
      <c r="K87" s="307">
        <v>0</v>
      </c>
      <c r="L87" s="307"/>
      <c r="M87" s="204"/>
      <c r="N87" s="307"/>
      <c r="O87" s="307"/>
      <c r="P87" s="201">
        <v>0</v>
      </c>
      <c r="Q87" s="527">
        <v>0</v>
      </c>
      <c r="R87" s="527"/>
      <c r="S87" s="202">
        <v>0</v>
      </c>
      <c r="T87" s="307"/>
      <c r="U87" s="307"/>
      <c r="V87" s="204"/>
      <c r="W87" s="307">
        <v>2646.9</v>
      </c>
      <c r="X87" s="307">
        <v>2646.9</v>
      </c>
      <c r="Y87" s="201">
        <f>X87/W87</f>
        <v>1</v>
      </c>
      <c r="Z87" s="307"/>
      <c r="AA87" s="307"/>
      <c r="AB87" s="204"/>
      <c r="AC87" s="307"/>
      <c r="AD87" s="307"/>
      <c r="AE87" s="201"/>
      <c r="AF87" s="307">
        <v>3494.9</v>
      </c>
      <c r="AG87" s="307"/>
      <c r="AH87" s="201">
        <f t="shared" ref="AH87" si="332">AG87/AF87</f>
        <v>0</v>
      </c>
      <c r="AI87" s="307">
        <v>0</v>
      </c>
      <c r="AJ87" s="307">
        <v>0</v>
      </c>
      <c r="AK87" s="201"/>
      <c r="AL87" s="307">
        <v>0</v>
      </c>
      <c r="AM87" s="307"/>
      <c r="AN87" s="201"/>
      <c r="AO87" s="307"/>
      <c r="AP87" s="307"/>
      <c r="AQ87" s="201" t="e">
        <f t="shared" ref="AQ87" si="333">AP87/AO87</f>
        <v>#DIV/0!</v>
      </c>
      <c r="AR87" s="259" t="s">
        <v>511</v>
      </c>
    </row>
    <row r="88" spans="1:44" s="285" customFormat="1" ht="357.75" customHeight="1" x14ac:dyDescent="0.25">
      <c r="A88" s="715"/>
      <c r="B88" s="656"/>
      <c r="C88" s="656"/>
      <c r="D88" s="305" t="s">
        <v>292</v>
      </c>
      <c r="E88" s="597">
        <f t="shared" si="329"/>
        <v>0</v>
      </c>
      <c r="F88" s="597">
        <f t="shared" si="330"/>
        <v>0</v>
      </c>
      <c r="G88" s="318"/>
      <c r="H88" s="307"/>
      <c r="I88" s="307"/>
      <c r="J88" s="204"/>
      <c r="K88" s="307"/>
      <c r="L88" s="307"/>
      <c r="M88" s="204"/>
      <c r="N88" s="307"/>
      <c r="O88" s="307"/>
      <c r="P88" s="204"/>
      <c r="Q88" s="527"/>
      <c r="R88" s="527"/>
      <c r="S88" s="204"/>
      <c r="T88" s="307"/>
      <c r="U88" s="307"/>
      <c r="V88" s="204"/>
      <c r="W88" s="307"/>
      <c r="X88" s="307"/>
      <c r="Y88" s="204"/>
      <c r="Z88" s="307"/>
      <c r="AA88" s="307"/>
      <c r="AB88" s="204"/>
      <c r="AC88" s="307"/>
      <c r="AD88" s="307"/>
      <c r="AE88" s="204"/>
      <c r="AF88" s="307"/>
      <c r="AG88" s="307"/>
      <c r="AH88" s="204"/>
      <c r="AI88" s="307"/>
      <c r="AJ88" s="307"/>
      <c r="AK88" s="204"/>
      <c r="AL88" s="307"/>
      <c r="AM88" s="307"/>
      <c r="AN88" s="204"/>
      <c r="AO88" s="307"/>
      <c r="AP88" s="307"/>
      <c r="AQ88" s="204"/>
      <c r="AR88" s="259"/>
    </row>
    <row r="89" spans="1:44" s="285" customFormat="1" ht="119.25" customHeight="1" x14ac:dyDescent="0.25">
      <c r="A89" s="715"/>
      <c r="B89" s="656"/>
      <c r="C89" s="656"/>
      <c r="D89" s="305" t="s">
        <v>285</v>
      </c>
      <c r="E89" s="307">
        <f t="shared" si="329"/>
        <v>0</v>
      </c>
      <c r="F89" s="307">
        <f t="shared" si="330"/>
        <v>0</v>
      </c>
      <c r="G89" s="318"/>
      <c r="H89" s="307"/>
      <c r="I89" s="307"/>
      <c r="J89" s="204"/>
      <c r="K89" s="307"/>
      <c r="L89" s="307"/>
      <c r="M89" s="204"/>
      <c r="N89" s="307"/>
      <c r="O89" s="307"/>
      <c r="P89" s="204"/>
      <c r="Q89" s="527"/>
      <c r="R89" s="527"/>
      <c r="S89" s="204"/>
      <c r="T89" s="307"/>
      <c r="U89" s="307"/>
      <c r="V89" s="204"/>
      <c r="W89" s="307"/>
      <c r="X89" s="307"/>
      <c r="Y89" s="204"/>
      <c r="Z89" s="307"/>
      <c r="AA89" s="307"/>
      <c r="AB89" s="204"/>
      <c r="AC89" s="307"/>
      <c r="AD89" s="307"/>
      <c r="AE89" s="204"/>
      <c r="AF89" s="307"/>
      <c r="AG89" s="307"/>
      <c r="AH89" s="204"/>
      <c r="AI89" s="307"/>
      <c r="AJ89" s="307"/>
      <c r="AK89" s="204"/>
      <c r="AL89" s="307"/>
      <c r="AM89" s="307"/>
      <c r="AN89" s="204"/>
      <c r="AO89" s="307"/>
      <c r="AP89" s="307"/>
      <c r="AQ89" s="204"/>
      <c r="AR89" s="259"/>
    </row>
    <row r="90" spans="1:44" s="285" customFormat="1" ht="135.75" customHeight="1" thickBot="1" x14ac:dyDescent="0.3">
      <c r="A90" s="716"/>
      <c r="B90" s="682"/>
      <c r="C90" s="682"/>
      <c r="D90" s="282" t="s">
        <v>43</v>
      </c>
      <c r="E90" s="208">
        <f t="shared" si="329"/>
        <v>0</v>
      </c>
      <c r="F90" s="208">
        <f t="shared" si="330"/>
        <v>0</v>
      </c>
      <c r="G90" s="350"/>
      <c r="H90" s="208"/>
      <c r="I90" s="208"/>
      <c r="J90" s="346"/>
      <c r="K90" s="208"/>
      <c r="L90" s="208"/>
      <c r="M90" s="346"/>
      <c r="N90" s="208"/>
      <c r="O90" s="208"/>
      <c r="P90" s="346"/>
      <c r="Q90" s="208"/>
      <c r="R90" s="208"/>
      <c r="S90" s="346"/>
      <c r="T90" s="208"/>
      <c r="U90" s="208"/>
      <c r="V90" s="346"/>
      <c r="W90" s="208"/>
      <c r="X90" s="208"/>
      <c r="Y90" s="346"/>
      <c r="Z90" s="208"/>
      <c r="AA90" s="208"/>
      <c r="AB90" s="346"/>
      <c r="AC90" s="208"/>
      <c r="AD90" s="208"/>
      <c r="AE90" s="346"/>
      <c r="AF90" s="208"/>
      <c r="AG90" s="208"/>
      <c r="AH90" s="346"/>
      <c r="AI90" s="208"/>
      <c r="AJ90" s="208"/>
      <c r="AK90" s="346"/>
      <c r="AL90" s="208"/>
      <c r="AM90" s="208"/>
      <c r="AN90" s="346"/>
      <c r="AO90" s="208"/>
      <c r="AP90" s="208"/>
      <c r="AQ90" s="346"/>
      <c r="AR90" s="349"/>
    </row>
    <row r="91" spans="1:44" s="285" customFormat="1" ht="79.5" customHeight="1" x14ac:dyDescent="0.25">
      <c r="A91" s="714" t="s">
        <v>303</v>
      </c>
      <c r="B91" s="681" t="s">
        <v>466</v>
      </c>
      <c r="C91" s="681"/>
      <c r="D91" s="280" t="s">
        <v>41</v>
      </c>
      <c r="E91" s="200">
        <f>H91+K91+N91+Q91+T91+W91+Z91+AC91+AF91+AI91+AL91+AO91</f>
        <v>19629.3</v>
      </c>
      <c r="F91" s="200">
        <f>I91+L91+O91+R91+U91+X91+AA91+AD91+AG91+AJ91+AM91+AP91</f>
        <v>0</v>
      </c>
      <c r="G91" s="201">
        <v>0</v>
      </c>
      <c r="H91" s="200">
        <f>H92+H93+H94+H95+H96+H97</f>
        <v>0</v>
      </c>
      <c r="I91" s="200">
        <f>I92+I93+I94+I95+I96+I97</f>
        <v>0</v>
      </c>
      <c r="J91" s="356"/>
      <c r="K91" s="200">
        <f>K92+K93+K94+K95+K96+K97</f>
        <v>0</v>
      </c>
      <c r="L91" s="200">
        <f>L92+L93+L94+L95+L96+L97</f>
        <v>0</v>
      </c>
      <c r="M91" s="356"/>
      <c r="N91" s="200">
        <f>N92+N93+N94+N95+N96+N97</f>
        <v>0</v>
      </c>
      <c r="O91" s="200">
        <f>O92+O93+O94+O95+O96+O97</f>
        <v>0</v>
      </c>
      <c r="P91" s="202"/>
      <c r="Q91" s="200">
        <f>Q92+Q93+Q94+Q95+Q96+Q97</f>
        <v>0</v>
      </c>
      <c r="R91" s="200">
        <f>R92+R93+R94+R95+R96+R97</f>
        <v>0</v>
      </c>
      <c r="S91" s="356"/>
      <c r="T91" s="200">
        <f>T92+T93+T94+T95+T96+T97</f>
        <v>0</v>
      </c>
      <c r="U91" s="200">
        <f>U92+U93+U94+U95+U96+U97</f>
        <v>0</v>
      </c>
      <c r="V91" s="356"/>
      <c r="W91" s="200">
        <f>W92+W93+W94+W95+W96+W97</f>
        <v>0</v>
      </c>
      <c r="X91" s="200">
        <f>X92+X93+X94+X95+X96+X97</f>
        <v>0</v>
      </c>
      <c r="Y91" s="356"/>
      <c r="Z91" s="200">
        <f t="shared" ref="Z91" si="334">Z92+Z93+Z94+Z95+Z96+Z97</f>
        <v>0</v>
      </c>
      <c r="AA91" s="200">
        <f>AA93</f>
        <v>0</v>
      </c>
      <c r="AB91" s="201" t="e">
        <f>AA91/Z91</f>
        <v>#DIV/0!</v>
      </c>
      <c r="AC91" s="200">
        <f t="shared" ref="AC91" si="335">AC92+AC93+AC94+AC95+AC96+AC97</f>
        <v>0</v>
      </c>
      <c r="AD91" s="200">
        <f t="shared" ref="AD91" si="336">AD92+AD93+AD94+AD95+AD96+AD97</f>
        <v>0</v>
      </c>
      <c r="AE91" s="201"/>
      <c r="AF91" s="200">
        <f t="shared" ref="AF91" si="337">AF92+AF93+AF94+AF95+AF96+AF97</f>
        <v>9517.6</v>
      </c>
      <c r="AG91" s="200">
        <f t="shared" ref="AG91" si="338">AG92+AG93+AG94+AG95+AG96+AG97</f>
        <v>0</v>
      </c>
      <c r="AH91" s="201">
        <v>0</v>
      </c>
      <c r="AI91" s="200">
        <f t="shared" ref="AI91" si="339">AI92+AI93+AI94+AI95+AI96+AI97</f>
        <v>10111.699999999999</v>
      </c>
      <c r="AJ91" s="200">
        <f t="shared" ref="AJ91" si="340">AJ92+AJ93+AJ94+AJ95+AJ96+AJ97</f>
        <v>0</v>
      </c>
      <c r="AK91" s="202"/>
      <c r="AL91" s="200">
        <f t="shared" ref="AL91" si="341">AL92+AL93+AL94+AL95+AL96+AL97</f>
        <v>0</v>
      </c>
      <c r="AM91" s="200">
        <f t="shared" ref="AM91" si="342">AM92+AM93+AM94+AM95+AM96+AM97</f>
        <v>0</v>
      </c>
      <c r="AN91" s="201"/>
      <c r="AO91" s="200">
        <f>AO92+AO93+AO94+AO95+AO96+AO97</f>
        <v>0</v>
      </c>
      <c r="AP91" s="200">
        <f>AP92+AP93+AP94+AP95+AP96+AP97</f>
        <v>0</v>
      </c>
      <c r="AQ91" s="202">
        <v>0</v>
      </c>
      <c r="AR91" s="347"/>
    </row>
    <row r="92" spans="1:44" s="285" customFormat="1" ht="125.25" customHeight="1" x14ac:dyDescent="0.25">
      <c r="A92" s="715"/>
      <c r="B92" s="656"/>
      <c r="C92" s="656"/>
      <c r="D92" s="306" t="s">
        <v>37</v>
      </c>
      <c r="E92" s="307">
        <f>H92+K92+N92+Q92+T92+W92+Z92+AC92+AF92+AI92+AL92+AO92</f>
        <v>0</v>
      </c>
      <c r="F92" s="307">
        <f>I92+L92+O92+R92+U92+X92+AA92+AD92+AG92+AJ92+AM92+AP92</f>
        <v>0</v>
      </c>
      <c r="G92" s="201"/>
      <c r="H92" s="307"/>
      <c r="I92" s="307"/>
      <c r="J92" s="204"/>
      <c r="K92" s="307"/>
      <c r="L92" s="307"/>
      <c r="M92" s="204"/>
      <c r="N92" s="307"/>
      <c r="O92" s="307"/>
      <c r="P92" s="204"/>
      <c r="Q92" s="527"/>
      <c r="R92" s="527"/>
      <c r="S92" s="204"/>
      <c r="T92" s="307"/>
      <c r="U92" s="307"/>
      <c r="V92" s="204"/>
      <c r="W92" s="307"/>
      <c r="X92" s="307"/>
      <c r="Y92" s="204"/>
      <c r="Z92" s="307"/>
      <c r="AA92" s="307"/>
      <c r="AB92" s="204"/>
      <c r="AC92" s="307"/>
      <c r="AD92" s="307"/>
      <c r="AE92" s="204"/>
      <c r="AF92" s="307"/>
      <c r="AG92" s="307"/>
      <c r="AH92" s="204"/>
      <c r="AI92" s="307"/>
      <c r="AJ92" s="307"/>
      <c r="AK92" s="204"/>
      <c r="AL92" s="307"/>
      <c r="AM92" s="307"/>
      <c r="AN92" s="204"/>
      <c r="AO92" s="307"/>
      <c r="AP92" s="307"/>
      <c r="AQ92" s="204"/>
      <c r="AR92" s="259"/>
    </row>
    <row r="93" spans="1:44" s="285" customFormat="1" ht="162.75" customHeight="1" x14ac:dyDescent="0.25">
      <c r="A93" s="715"/>
      <c r="B93" s="656"/>
      <c r="C93" s="656"/>
      <c r="D93" s="305" t="s">
        <v>2</v>
      </c>
      <c r="E93" s="307">
        <f t="shared" ref="E93:E97" si="343">H93+K93+N93+Q93+T93+W93+Z93+AC93+AF93+AI93+AL93+AO93</f>
        <v>18885.3</v>
      </c>
      <c r="F93" s="307">
        <f t="shared" ref="F93:F97" si="344">I93+L93+O93+R93+U93+X93+AA93+AD93+AG93+AJ93+AM93+AP93</f>
        <v>0</v>
      </c>
      <c r="G93" s="201">
        <v>0</v>
      </c>
      <c r="H93" s="307"/>
      <c r="I93" s="307"/>
      <c r="J93" s="204"/>
      <c r="K93" s="307"/>
      <c r="L93" s="307"/>
      <c r="M93" s="204"/>
      <c r="N93" s="307"/>
      <c r="O93" s="307"/>
      <c r="P93" s="201"/>
      <c r="Q93" s="527">
        <v>0</v>
      </c>
      <c r="R93" s="527"/>
      <c r="S93" s="204"/>
      <c r="T93" s="307"/>
      <c r="U93" s="307"/>
      <c r="V93" s="204"/>
      <c r="W93" s="307"/>
      <c r="X93" s="307"/>
      <c r="Y93" s="204"/>
      <c r="Z93" s="307"/>
      <c r="AA93" s="307"/>
      <c r="AB93" s="201" t="e">
        <f>AA93/Z93</f>
        <v>#DIV/0!</v>
      </c>
      <c r="AC93" s="307"/>
      <c r="AD93" s="307"/>
      <c r="AE93" s="204"/>
      <c r="AF93" s="307">
        <v>9261</v>
      </c>
      <c r="AG93" s="307"/>
      <c r="AH93" s="204"/>
      <c r="AI93" s="307">
        <v>9624.2999999999993</v>
      </c>
      <c r="AJ93" s="307"/>
      <c r="AK93" s="204"/>
      <c r="AL93" s="307"/>
      <c r="AM93" s="307"/>
      <c r="AN93" s="204"/>
      <c r="AO93" s="307"/>
      <c r="AP93" s="307"/>
      <c r="AQ93" s="204"/>
      <c r="AR93" s="259"/>
    </row>
    <row r="94" spans="1:44" s="285" customFormat="1" ht="87" customHeight="1" thickBot="1" x14ac:dyDescent="0.3">
      <c r="A94" s="715"/>
      <c r="B94" s="656"/>
      <c r="C94" s="656"/>
      <c r="D94" s="305" t="s">
        <v>284</v>
      </c>
      <c r="E94" s="307">
        <f t="shared" si="343"/>
        <v>744</v>
      </c>
      <c r="F94" s="307">
        <f t="shared" si="344"/>
        <v>0</v>
      </c>
      <c r="G94" s="201">
        <v>0</v>
      </c>
      <c r="H94" s="307"/>
      <c r="I94" s="307"/>
      <c r="J94" s="204"/>
      <c r="K94" s="307">
        <v>0</v>
      </c>
      <c r="L94" s="307"/>
      <c r="M94" s="204"/>
      <c r="N94" s="307">
        <v>0</v>
      </c>
      <c r="O94" s="307"/>
      <c r="P94" s="201"/>
      <c r="Q94" s="527"/>
      <c r="R94" s="527"/>
      <c r="S94" s="204"/>
      <c r="T94" s="307"/>
      <c r="U94" s="307"/>
      <c r="V94" s="204"/>
      <c r="W94" s="307"/>
      <c r="X94" s="307"/>
      <c r="Y94" s="204"/>
      <c r="Z94" s="307"/>
      <c r="AA94" s="307"/>
      <c r="AB94" s="204"/>
      <c r="AC94" s="307"/>
      <c r="AD94" s="307"/>
      <c r="AE94" s="201"/>
      <c r="AF94" s="307">
        <v>256.60000000000002</v>
      </c>
      <c r="AG94" s="307"/>
      <c r="AH94" s="201">
        <v>0</v>
      </c>
      <c r="AI94" s="307">
        <v>487.4</v>
      </c>
      <c r="AJ94" s="307">
        <v>0</v>
      </c>
      <c r="AK94" s="201"/>
      <c r="AL94" s="307">
        <v>0</v>
      </c>
      <c r="AM94" s="307"/>
      <c r="AN94" s="201"/>
      <c r="AO94" s="307"/>
      <c r="AP94" s="307"/>
      <c r="AQ94" s="201">
        <v>0</v>
      </c>
      <c r="AR94" s="259"/>
    </row>
    <row r="95" spans="1:44" s="285" customFormat="1" ht="372" customHeight="1" x14ac:dyDescent="0.25">
      <c r="A95" s="715"/>
      <c r="B95" s="656"/>
      <c r="C95" s="656"/>
      <c r="D95" s="305" t="s">
        <v>292</v>
      </c>
      <c r="E95" s="200">
        <f t="shared" si="343"/>
        <v>0</v>
      </c>
      <c r="F95" s="200">
        <f t="shared" si="344"/>
        <v>0</v>
      </c>
      <c r="G95" s="318"/>
      <c r="H95" s="307"/>
      <c r="I95" s="307"/>
      <c r="J95" s="204"/>
      <c r="K95" s="307"/>
      <c r="L95" s="307"/>
      <c r="M95" s="204"/>
      <c r="N95" s="307"/>
      <c r="O95" s="307"/>
      <c r="P95" s="204"/>
      <c r="Q95" s="527"/>
      <c r="R95" s="527"/>
      <c r="S95" s="204"/>
      <c r="T95" s="307"/>
      <c r="U95" s="307"/>
      <c r="V95" s="204"/>
      <c r="W95" s="307"/>
      <c r="X95" s="307"/>
      <c r="Y95" s="204"/>
      <c r="Z95" s="307"/>
      <c r="AA95" s="307"/>
      <c r="AB95" s="204"/>
      <c r="AC95" s="307"/>
      <c r="AD95" s="307"/>
      <c r="AE95" s="204"/>
      <c r="AF95" s="307"/>
      <c r="AG95" s="307"/>
      <c r="AH95" s="204"/>
      <c r="AI95" s="307"/>
      <c r="AJ95" s="307"/>
      <c r="AK95" s="204"/>
      <c r="AL95" s="307"/>
      <c r="AM95" s="307"/>
      <c r="AN95" s="204"/>
      <c r="AO95" s="307"/>
      <c r="AP95" s="307"/>
      <c r="AQ95" s="204"/>
      <c r="AR95" s="259"/>
    </row>
    <row r="96" spans="1:44" s="285" customFormat="1" ht="86.25" customHeight="1" x14ac:dyDescent="0.25">
      <c r="A96" s="715"/>
      <c r="B96" s="656"/>
      <c r="C96" s="656"/>
      <c r="D96" s="305" t="s">
        <v>285</v>
      </c>
      <c r="E96" s="307">
        <f t="shared" si="343"/>
        <v>0</v>
      </c>
      <c r="F96" s="307">
        <f t="shared" si="344"/>
        <v>0</v>
      </c>
      <c r="G96" s="318"/>
      <c r="H96" s="307"/>
      <c r="I96" s="307"/>
      <c r="J96" s="204"/>
      <c r="K96" s="307"/>
      <c r="L96" s="307"/>
      <c r="M96" s="204"/>
      <c r="N96" s="307"/>
      <c r="O96" s="307"/>
      <c r="P96" s="204"/>
      <c r="Q96" s="527"/>
      <c r="R96" s="527"/>
      <c r="S96" s="204"/>
      <c r="T96" s="307"/>
      <c r="U96" s="307"/>
      <c r="V96" s="204"/>
      <c r="W96" s="307"/>
      <c r="X96" s="307"/>
      <c r="Y96" s="204"/>
      <c r="Z96" s="307"/>
      <c r="AA96" s="307"/>
      <c r="AB96" s="204"/>
      <c r="AC96" s="307"/>
      <c r="AD96" s="307"/>
      <c r="AE96" s="204"/>
      <c r="AF96" s="307"/>
      <c r="AG96" s="307"/>
      <c r="AH96" s="204"/>
      <c r="AI96" s="307"/>
      <c r="AJ96" s="307"/>
      <c r="AK96" s="204"/>
      <c r="AL96" s="307"/>
      <c r="AM96" s="307"/>
      <c r="AN96" s="204"/>
      <c r="AO96" s="307"/>
      <c r="AP96" s="307"/>
      <c r="AQ96" s="204"/>
      <c r="AR96" s="259"/>
    </row>
    <row r="97" spans="1:44" s="285" customFormat="1" ht="139.5" customHeight="1" thickBot="1" x14ac:dyDescent="0.3">
      <c r="A97" s="716"/>
      <c r="B97" s="682"/>
      <c r="C97" s="682"/>
      <c r="D97" s="282" t="s">
        <v>43</v>
      </c>
      <c r="E97" s="275">
        <f t="shared" si="343"/>
        <v>0</v>
      </c>
      <c r="F97" s="275">
        <f t="shared" si="344"/>
        <v>0</v>
      </c>
      <c r="G97" s="359"/>
      <c r="H97" s="275"/>
      <c r="I97" s="275"/>
      <c r="J97" s="360"/>
      <c r="K97" s="275"/>
      <c r="L97" s="275"/>
      <c r="M97" s="360"/>
      <c r="N97" s="275"/>
      <c r="O97" s="275"/>
      <c r="P97" s="360"/>
      <c r="Q97" s="525"/>
      <c r="R97" s="525"/>
      <c r="S97" s="529"/>
      <c r="T97" s="275"/>
      <c r="U97" s="275"/>
      <c r="V97" s="360"/>
      <c r="W97" s="275"/>
      <c r="X97" s="275"/>
      <c r="Y97" s="360"/>
      <c r="Z97" s="275"/>
      <c r="AA97" s="275"/>
      <c r="AB97" s="360"/>
      <c r="AC97" s="275"/>
      <c r="AD97" s="275"/>
      <c r="AE97" s="360"/>
      <c r="AF97" s="275"/>
      <c r="AG97" s="275"/>
      <c r="AH97" s="360"/>
      <c r="AI97" s="275"/>
      <c r="AJ97" s="275"/>
      <c r="AK97" s="360"/>
      <c r="AL97" s="275"/>
      <c r="AM97" s="275"/>
      <c r="AN97" s="360"/>
      <c r="AO97" s="275"/>
      <c r="AP97" s="275"/>
      <c r="AQ97" s="360"/>
      <c r="AR97" s="361"/>
    </row>
    <row r="98" spans="1:44" s="285" customFormat="1" ht="54" hidden="1" customHeight="1" x14ac:dyDescent="0.25">
      <c r="A98" s="714" t="s">
        <v>432</v>
      </c>
      <c r="B98" s="681" t="s">
        <v>465</v>
      </c>
      <c r="C98" s="362"/>
      <c r="D98" s="280" t="s">
        <v>41</v>
      </c>
      <c r="E98" s="200">
        <f>H98+K98+N98+Q98+T98+W98+Z98+AC98+AF98+AI98+AL98+AO98</f>
        <v>0</v>
      </c>
      <c r="F98" s="200">
        <f>I98+L98+O98+R98+U98+X98+AA98+AD98+AG98+AJ98+AM98+AP98</f>
        <v>0</v>
      </c>
      <c r="G98" s="201">
        <v>0</v>
      </c>
      <c r="H98" s="307"/>
      <c r="I98" s="307"/>
      <c r="J98" s="204"/>
      <c r="K98" s="307"/>
      <c r="L98" s="307"/>
      <c r="M98" s="204"/>
      <c r="N98" s="307"/>
      <c r="O98" s="307"/>
      <c r="P98" s="204"/>
      <c r="Q98" s="527"/>
      <c r="R98" s="527"/>
      <c r="S98" s="204"/>
      <c r="T98" s="307"/>
      <c r="U98" s="307"/>
      <c r="V98" s="204"/>
      <c r="W98" s="307"/>
      <c r="X98" s="307"/>
      <c r="Y98" s="204"/>
      <c r="Z98" s="307"/>
      <c r="AA98" s="307"/>
      <c r="AB98" s="204"/>
      <c r="AC98" s="307"/>
      <c r="AD98" s="307"/>
      <c r="AE98" s="204"/>
      <c r="AF98" s="307"/>
      <c r="AG98" s="307"/>
      <c r="AH98" s="204"/>
      <c r="AI98" s="307"/>
      <c r="AJ98" s="307"/>
      <c r="AK98" s="204"/>
      <c r="AL98" s="200">
        <f t="shared" ref="AL98:AP98" si="345">AL99+AL100+AL101+AL102+AL103+AL104</f>
        <v>0</v>
      </c>
      <c r="AM98" s="200">
        <f t="shared" si="345"/>
        <v>0</v>
      </c>
      <c r="AN98" s="204"/>
      <c r="AO98" s="200">
        <f t="shared" si="345"/>
        <v>0</v>
      </c>
      <c r="AP98" s="200">
        <f t="shared" si="345"/>
        <v>0</v>
      </c>
      <c r="AQ98" s="201">
        <v>1</v>
      </c>
      <c r="AR98" s="363"/>
    </row>
    <row r="99" spans="1:44" s="285" customFormat="1" ht="54" hidden="1" customHeight="1" x14ac:dyDescent="0.25">
      <c r="A99" s="715"/>
      <c r="B99" s="656"/>
      <c r="C99" s="362"/>
      <c r="D99" s="306" t="s">
        <v>37</v>
      </c>
      <c r="E99" s="307">
        <f>H99+K99+N99+Q99+T99+W99+Z99+AC99+AF99+AI99+AL99+AO99</f>
        <v>0</v>
      </c>
      <c r="F99" s="307">
        <f>I99+L99+O99+R99+U99+X99+AA99+AD99+AG99+AJ99+AM99+AP99</f>
        <v>0</v>
      </c>
      <c r="G99" s="318"/>
      <c r="H99" s="307"/>
      <c r="I99" s="307"/>
      <c r="J99" s="204"/>
      <c r="K99" s="307"/>
      <c r="L99" s="307"/>
      <c r="M99" s="204"/>
      <c r="N99" s="307"/>
      <c r="O99" s="307"/>
      <c r="P99" s="204"/>
      <c r="Q99" s="527"/>
      <c r="R99" s="527"/>
      <c r="S99" s="204"/>
      <c r="T99" s="307"/>
      <c r="U99" s="307"/>
      <c r="V99" s="204"/>
      <c r="W99" s="307"/>
      <c r="X99" s="307"/>
      <c r="Y99" s="204"/>
      <c r="Z99" s="307"/>
      <c r="AA99" s="307"/>
      <c r="AB99" s="204"/>
      <c r="AC99" s="307"/>
      <c r="AD99" s="307"/>
      <c r="AE99" s="204"/>
      <c r="AF99" s="307"/>
      <c r="AG99" s="307"/>
      <c r="AH99" s="204"/>
      <c r="AI99" s="307"/>
      <c r="AJ99" s="307"/>
      <c r="AK99" s="204"/>
      <c r="AL99" s="307"/>
      <c r="AM99" s="307"/>
      <c r="AN99" s="204"/>
      <c r="AO99" s="307"/>
      <c r="AP99" s="307"/>
      <c r="AQ99" s="204"/>
      <c r="AR99" s="363"/>
    </row>
    <row r="100" spans="1:44" s="285" customFormat="1" ht="54" hidden="1" customHeight="1" x14ac:dyDescent="0.25">
      <c r="A100" s="715"/>
      <c r="B100" s="656"/>
      <c r="C100" s="362"/>
      <c r="D100" s="305" t="s">
        <v>2</v>
      </c>
      <c r="E100" s="307">
        <f t="shared" ref="E100:F104" si="346">H100+K100+N100+Q100+T100+W100+Z100+AC100+AF100+AI100+AL100+AO100</f>
        <v>0</v>
      </c>
      <c r="F100" s="307">
        <f t="shared" si="346"/>
        <v>0</v>
      </c>
      <c r="G100" s="318"/>
      <c r="H100" s="307"/>
      <c r="I100" s="307"/>
      <c r="J100" s="204"/>
      <c r="K100" s="307"/>
      <c r="L100" s="307"/>
      <c r="M100" s="204"/>
      <c r="N100" s="307"/>
      <c r="O100" s="307"/>
      <c r="P100" s="204"/>
      <c r="Q100" s="527"/>
      <c r="R100" s="527"/>
      <c r="S100" s="204"/>
      <c r="T100" s="307"/>
      <c r="U100" s="307"/>
      <c r="V100" s="204"/>
      <c r="W100" s="307"/>
      <c r="X100" s="307"/>
      <c r="Y100" s="204"/>
      <c r="Z100" s="307"/>
      <c r="AA100" s="307"/>
      <c r="AB100" s="204"/>
      <c r="AC100" s="307"/>
      <c r="AD100" s="307"/>
      <c r="AE100" s="204"/>
      <c r="AF100" s="307"/>
      <c r="AG100" s="307"/>
      <c r="AH100" s="204"/>
      <c r="AI100" s="307"/>
      <c r="AJ100" s="307"/>
      <c r="AK100" s="204"/>
      <c r="AL100" s="307"/>
      <c r="AM100" s="307"/>
      <c r="AN100" s="204"/>
      <c r="AO100" s="307"/>
      <c r="AP100" s="307"/>
      <c r="AQ100" s="204"/>
      <c r="AR100" s="363"/>
    </row>
    <row r="101" spans="1:44" s="285" customFormat="1" ht="54" hidden="1" customHeight="1" thickBot="1" x14ac:dyDescent="0.3">
      <c r="A101" s="715"/>
      <c r="B101" s="656"/>
      <c r="C101" s="362"/>
      <c r="D101" s="305" t="s">
        <v>284</v>
      </c>
      <c r="E101" s="307">
        <f t="shared" si="346"/>
        <v>0</v>
      </c>
      <c r="F101" s="307">
        <f t="shared" si="346"/>
        <v>0</v>
      </c>
      <c r="G101" s="201">
        <v>0</v>
      </c>
      <c r="H101" s="307"/>
      <c r="I101" s="307"/>
      <c r="J101" s="204"/>
      <c r="K101" s="307"/>
      <c r="L101" s="307"/>
      <c r="M101" s="204"/>
      <c r="N101" s="307"/>
      <c r="O101" s="307"/>
      <c r="P101" s="204"/>
      <c r="Q101" s="527"/>
      <c r="R101" s="527"/>
      <c r="S101" s="204"/>
      <c r="T101" s="307"/>
      <c r="U101" s="307"/>
      <c r="V101" s="204"/>
      <c r="W101" s="307"/>
      <c r="X101" s="307"/>
      <c r="Y101" s="204"/>
      <c r="Z101" s="307"/>
      <c r="AA101" s="307"/>
      <c r="AB101" s="204"/>
      <c r="AC101" s="307"/>
      <c r="AD101" s="307"/>
      <c r="AE101" s="204"/>
      <c r="AF101" s="307"/>
      <c r="AG101" s="307"/>
      <c r="AH101" s="204"/>
      <c r="AI101" s="307"/>
      <c r="AJ101" s="307"/>
      <c r="AK101" s="204"/>
      <c r="AL101" s="307"/>
      <c r="AM101" s="307"/>
      <c r="AN101" s="204"/>
      <c r="AO101" s="307">
        <v>0</v>
      </c>
      <c r="AP101" s="307"/>
      <c r="AQ101" s="318">
        <v>1</v>
      </c>
      <c r="AR101" s="363"/>
    </row>
    <row r="102" spans="1:44" s="285" customFormat="1" ht="54" hidden="1" customHeight="1" x14ac:dyDescent="0.25">
      <c r="A102" s="715"/>
      <c r="B102" s="656"/>
      <c r="C102" s="362"/>
      <c r="D102" s="305" t="s">
        <v>292</v>
      </c>
      <c r="E102" s="200">
        <f t="shared" si="346"/>
        <v>0</v>
      </c>
      <c r="F102" s="200">
        <f t="shared" si="346"/>
        <v>0</v>
      </c>
      <c r="G102" s="318"/>
      <c r="H102" s="307"/>
      <c r="I102" s="307"/>
      <c r="J102" s="204"/>
      <c r="K102" s="307"/>
      <c r="L102" s="307"/>
      <c r="M102" s="204"/>
      <c r="N102" s="307"/>
      <c r="O102" s="307"/>
      <c r="P102" s="204"/>
      <c r="Q102" s="527"/>
      <c r="R102" s="527"/>
      <c r="S102" s="204"/>
      <c r="T102" s="307"/>
      <c r="U102" s="307"/>
      <c r="V102" s="204"/>
      <c r="W102" s="307"/>
      <c r="X102" s="307"/>
      <c r="Y102" s="204"/>
      <c r="Z102" s="307"/>
      <c r="AA102" s="307"/>
      <c r="AB102" s="204"/>
      <c r="AC102" s="307"/>
      <c r="AD102" s="307"/>
      <c r="AE102" s="204"/>
      <c r="AF102" s="307"/>
      <c r="AG102" s="307"/>
      <c r="AH102" s="204"/>
      <c r="AI102" s="307"/>
      <c r="AJ102" s="307"/>
      <c r="AK102" s="204"/>
      <c r="AL102" s="307"/>
      <c r="AM102" s="307"/>
      <c r="AN102" s="204"/>
      <c r="AO102" s="307"/>
      <c r="AP102" s="307"/>
      <c r="AQ102" s="204"/>
      <c r="AR102" s="363"/>
    </row>
    <row r="103" spans="1:44" s="285" customFormat="1" ht="54" hidden="1" customHeight="1" x14ac:dyDescent="0.25">
      <c r="A103" s="715"/>
      <c r="B103" s="656"/>
      <c r="C103" s="362"/>
      <c r="D103" s="305" t="s">
        <v>285</v>
      </c>
      <c r="E103" s="307">
        <f t="shared" si="346"/>
        <v>0</v>
      </c>
      <c r="F103" s="307">
        <f t="shared" si="346"/>
        <v>0</v>
      </c>
      <c r="G103" s="318"/>
      <c r="H103" s="307"/>
      <c r="I103" s="307"/>
      <c r="J103" s="204"/>
      <c r="K103" s="307"/>
      <c r="L103" s="307"/>
      <c r="M103" s="204"/>
      <c r="N103" s="307"/>
      <c r="O103" s="307"/>
      <c r="P103" s="204"/>
      <c r="Q103" s="527"/>
      <c r="R103" s="527"/>
      <c r="S103" s="204"/>
      <c r="T103" s="307"/>
      <c r="U103" s="307"/>
      <c r="V103" s="204"/>
      <c r="W103" s="307"/>
      <c r="X103" s="307"/>
      <c r="Y103" s="204"/>
      <c r="Z103" s="307"/>
      <c r="AA103" s="307"/>
      <c r="AB103" s="204"/>
      <c r="AC103" s="307"/>
      <c r="AD103" s="307"/>
      <c r="AE103" s="204"/>
      <c r="AF103" s="307"/>
      <c r="AG103" s="307"/>
      <c r="AH103" s="204"/>
      <c r="AI103" s="307"/>
      <c r="AJ103" s="307"/>
      <c r="AK103" s="204"/>
      <c r="AL103" s="307"/>
      <c r="AM103" s="307"/>
      <c r="AN103" s="204"/>
      <c r="AO103" s="307"/>
      <c r="AP103" s="307"/>
      <c r="AQ103" s="204"/>
      <c r="AR103" s="363"/>
    </row>
    <row r="104" spans="1:44" s="285" customFormat="1" ht="54" hidden="1" customHeight="1" thickBot="1" x14ac:dyDescent="0.3">
      <c r="A104" s="752"/>
      <c r="B104" s="682"/>
      <c r="C104" s="362"/>
      <c r="D104" s="282" t="s">
        <v>43</v>
      </c>
      <c r="E104" s="307">
        <f t="shared" si="346"/>
        <v>0</v>
      </c>
      <c r="F104" s="307">
        <f t="shared" si="346"/>
        <v>0</v>
      </c>
      <c r="G104" s="318"/>
      <c r="H104" s="307"/>
      <c r="I104" s="307"/>
      <c r="J104" s="204"/>
      <c r="K104" s="307"/>
      <c r="L104" s="307"/>
      <c r="M104" s="204"/>
      <c r="N104" s="307"/>
      <c r="O104" s="307"/>
      <c r="P104" s="204"/>
      <c r="Q104" s="527"/>
      <c r="R104" s="527"/>
      <c r="S104" s="204"/>
      <c r="T104" s="307"/>
      <c r="U104" s="307"/>
      <c r="V104" s="204"/>
      <c r="W104" s="307"/>
      <c r="X104" s="307"/>
      <c r="Y104" s="204"/>
      <c r="Z104" s="307"/>
      <c r="AA104" s="307"/>
      <c r="AB104" s="204"/>
      <c r="AC104" s="307"/>
      <c r="AD104" s="307"/>
      <c r="AE104" s="204"/>
      <c r="AF104" s="307"/>
      <c r="AG104" s="307"/>
      <c r="AH104" s="204"/>
      <c r="AI104" s="307"/>
      <c r="AJ104" s="307"/>
      <c r="AK104" s="204"/>
      <c r="AL104" s="307"/>
      <c r="AM104" s="307"/>
      <c r="AN104" s="204"/>
      <c r="AO104" s="307"/>
      <c r="AP104" s="307"/>
      <c r="AQ104" s="204"/>
      <c r="AR104" s="363"/>
    </row>
    <row r="105" spans="1:44" s="285" customFormat="1" ht="156.75" customHeight="1" x14ac:dyDescent="0.25">
      <c r="A105" s="657" t="s">
        <v>304</v>
      </c>
      <c r="B105" s="681" t="s">
        <v>406</v>
      </c>
      <c r="C105" s="681"/>
      <c r="D105" s="280" t="s">
        <v>41</v>
      </c>
      <c r="E105" s="307">
        <f>H105+K105+N105+Q105+T105+W105+Z105+AC105+AF105+AI105+AL105+AO105</f>
        <v>15444.899999999998</v>
      </c>
      <c r="F105" s="307">
        <f>I105+L105+O105+R105+U105+X105+AA105+AD105+AG105+AJ105+AM105+AP105</f>
        <v>9067.1999999999989</v>
      </c>
      <c r="G105" s="318">
        <f>F105/E105</f>
        <v>0.58706757570460155</v>
      </c>
      <c r="H105" s="307">
        <f>H106+H107+H109+H110+H111+H112</f>
        <v>306.3</v>
      </c>
      <c r="I105" s="307">
        <f>I106+I107+I109+I110+I111+I112</f>
        <v>306.3</v>
      </c>
      <c r="J105" s="204"/>
      <c r="K105" s="307">
        <f>K106+K107+K109+K110+K111+K112</f>
        <v>3200.2999999999997</v>
      </c>
      <c r="L105" s="307">
        <f>L106+L107+L109+L110+L111+L112</f>
        <v>3200.2999999999997</v>
      </c>
      <c r="M105" s="201">
        <f>L105/K105</f>
        <v>1</v>
      </c>
      <c r="N105" s="307">
        <f>N106+N107+N109+N110+N111+N112</f>
        <v>405.1</v>
      </c>
      <c r="O105" s="307">
        <f>O106+O107+O109+O110+O111+O112</f>
        <v>405.1</v>
      </c>
      <c r="P105" s="201">
        <f>O105/N105</f>
        <v>1</v>
      </c>
      <c r="Q105" s="527">
        <f>Q106+Q107+Q109+Q110+Q111+Q112</f>
        <v>1162.5</v>
      </c>
      <c r="R105" s="527">
        <f>R106+R107+R109+R110+R111+R112</f>
        <v>1162.5</v>
      </c>
      <c r="S105" s="201">
        <f>R105/Q105</f>
        <v>1</v>
      </c>
      <c r="T105" s="307">
        <f>T106+T107+T109+T110+T111+T112</f>
        <v>2399.3000000000002</v>
      </c>
      <c r="U105" s="307">
        <f>U106+U107+U109+U110+U111+U112</f>
        <v>2399.3000000000002</v>
      </c>
      <c r="V105" s="201">
        <f>U105/T105</f>
        <v>1</v>
      </c>
      <c r="W105" s="307">
        <f>W106+W107+W109+W110+W111+W112</f>
        <v>144.4</v>
      </c>
      <c r="X105" s="307">
        <f>X106+X107+X109+X110+X111+X112</f>
        <v>144.4</v>
      </c>
      <c r="Y105" s="201">
        <f>X105/W105</f>
        <v>1</v>
      </c>
      <c r="Z105" s="307">
        <f>Z106+Z107+Z109+Z110+Z111+Z112</f>
        <v>7253.7</v>
      </c>
      <c r="AA105" s="307">
        <f>AA106+AA107+AA109+AA110+AA111+AA112</f>
        <v>1371</v>
      </c>
      <c r="AB105" s="201">
        <f>AA105/Z105*1</f>
        <v>0.18900698953637454</v>
      </c>
      <c r="AC105" s="307">
        <f>AC106+AC107+AC109+AC110+AC111+AC112</f>
        <v>78.3</v>
      </c>
      <c r="AD105" s="307">
        <f>AD106+AD107+AD109+AD110+AD111+AD112</f>
        <v>78.3</v>
      </c>
      <c r="AE105" s="364">
        <f t="shared" ref="AE105" si="347">AD105/AC105</f>
        <v>1</v>
      </c>
      <c r="AF105" s="307">
        <f>AF106+AF107+AF109+AF110+AF111+AF112</f>
        <v>100.2</v>
      </c>
      <c r="AG105" s="307">
        <f>AG106+AG107+AG109+AG110+AG111+AG112</f>
        <v>0</v>
      </c>
      <c r="AH105" s="201">
        <f t="shared" ref="AH105" si="348">AG105/AF105</f>
        <v>0</v>
      </c>
      <c r="AI105" s="307">
        <f>AI106+AI107+AI109+AI110+AI111+AI112</f>
        <v>0</v>
      </c>
      <c r="AJ105" s="307">
        <f>AJ106+AJ107+AJ109+AJ110+AJ111+AJ112</f>
        <v>0</v>
      </c>
      <c r="AK105" s="201" t="e">
        <f t="shared" ref="AK105:AK107" si="349">AJ105/AI105</f>
        <v>#DIV/0!</v>
      </c>
      <c r="AL105" s="307">
        <f>AL106+AL107+AL109+AL110+AL111+AL112</f>
        <v>163.30000000000001</v>
      </c>
      <c r="AM105" s="307">
        <f>AM106+AM107+AM109+AM110+AM111+AM112</f>
        <v>0</v>
      </c>
      <c r="AN105" s="201">
        <f t="shared" ref="AN105" si="350">AM105/AL105</f>
        <v>0</v>
      </c>
      <c r="AO105" s="307">
        <f>AO106+AO107+AO109+AO110+AO111+AO112</f>
        <v>231.5</v>
      </c>
      <c r="AP105" s="307">
        <f>AP106+AP107+AP109+AP110+AP111+AP112</f>
        <v>0</v>
      </c>
      <c r="AQ105" s="201">
        <f t="shared" ref="AQ105" si="351">AP105/AO105</f>
        <v>0</v>
      </c>
      <c r="AR105" s="363" t="s">
        <v>592</v>
      </c>
    </row>
    <row r="106" spans="1:44" s="285" customFormat="1" ht="381.75" customHeight="1" x14ac:dyDescent="0.25">
      <c r="A106" s="657"/>
      <c r="B106" s="656"/>
      <c r="C106" s="656"/>
      <c r="D106" s="306" t="s">
        <v>37</v>
      </c>
      <c r="E106" s="307">
        <f>H106+K106+N106+Q106+T106+W106+Z106+AC106+AF106+AI106+AL106+AO106</f>
        <v>4160.6000000000004</v>
      </c>
      <c r="F106" s="307">
        <f>I106+L106+O106+R106+U106+X106+AA106+AD106+AG106+AJ106+AM106+AP106</f>
        <v>3316.5</v>
      </c>
      <c r="G106" s="201">
        <f t="shared" ref="G106:G107" si="352">F106/E106</f>
        <v>0.79712060760467229</v>
      </c>
      <c r="H106" s="307">
        <f>H114+H121+H128+H142</f>
        <v>0</v>
      </c>
      <c r="I106" s="307">
        <f>I114+I121+I128+I142</f>
        <v>0</v>
      </c>
      <c r="J106" s="204"/>
      <c r="K106" s="307">
        <f>K114+K121+K128+K142</f>
        <v>1040.0999999999999</v>
      </c>
      <c r="L106" s="307">
        <f>L114+L121+L128+L142</f>
        <v>1040.0999999999999</v>
      </c>
      <c r="M106" s="201">
        <f>L106/K106</f>
        <v>1</v>
      </c>
      <c r="N106" s="307">
        <f>N114+N121+N128+N142</f>
        <v>0</v>
      </c>
      <c r="O106" s="307">
        <f>O114+O121+O128+O142</f>
        <v>0</v>
      </c>
      <c r="P106" s="204"/>
      <c r="Q106" s="527">
        <f>Q114+Q121+Q128+Q142</f>
        <v>1098</v>
      </c>
      <c r="R106" s="527">
        <f>R114+R121+R128+R142</f>
        <v>1098</v>
      </c>
      <c r="S106" s="201">
        <f>R106/Q106</f>
        <v>1</v>
      </c>
      <c r="T106" s="307">
        <f>T114+T121+T128+T142</f>
        <v>0</v>
      </c>
      <c r="U106" s="307">
        <f>U114+U121+U128+U142</f>
        <v>0</v>
      </c>
      <c r="V106" s="204"/>
      <c r="W106" s="307">
        <f>W114+W121+W128+W142</f>
        <v>0</v>
      </c>
      <c r="X106" s="307">
        <f>X114+X121+X128+X142</f>
        <v>0</v>
      </c>
      <c r="Y106" s="204"/>
      <c r="Z106" s="307">
        <f>Z114</f>
        <v>2022.5</v>
      </c>
      <c r="AA106" s="307">
        <f>AA114+AA121+AA128+AA142</f>
        <v>1178.4000000000001</v>
      </c>
      <c r="AB106" s="201">
        <v>0</v>
      </c>
      <c r="AC106" s="307">
        <f>AC114+AC121+AC128+AC142</f>
        <v>0</v>
      </c>
      <c r="AD106" s="307">
        <f>AD114+AD121+AD128+AD142</f>
        <v>0</v>
      </c>
      <c r="AE106" s="204"/>
      <c r="AF106" s="307">
        <f>AF114+AF121+AF128+AF142</f>
        <v>0</v>
      </c>
      <c r="AG106" s="307">
        <f>AG114+AG121+AG128+AG142</f>
        <v>0</v>
      </c>
      <c r="AH106" s="204"/>
      <c r="AI106" s="307">
        <f>AI114+AI121+AI135+AI142+AI149+AI156+AI163+AI170</f>
        <v>0</v>
      </c>
      <c r="AJ106" s="307">
        <f>AJ114+AJ121+AJ135+AJ142+AJ149+AJ156+AJ163+AJ170</f>
        <v>0</v>
      </c>
      <c r="AK106" s="201">
        <v>0</v>
      </c>
      <c r="AL106" s="307">
        <f>AL114+AL121+AL135+AL142+AL149+AL156+AL163+AL170</f>
        <v>0</v>
      </c>
      <c r="AM106" s="307">
        <f>AM114+AM121+AM135+AM142+AM149+AM156+AM163+AM170</f>
        <v>0</v>
      </c>
      <c r="AN106" s="204"/>
      <c r="AO106" s="307">
        <f>AO114+AO121+AO135+AO142+AO149+AO156+AO163+AO170</f>
        <v>0</v>
      </c>
      <c r="AP106" s="307">
        <f>AP114+AP121+AP135+AP142+AP149+AP156+AP163+AP170</f>
        <v>0</v>
      </c>
      <c r="AQ106" s="201">
        <v>0</v>
      </c>
      <c r="AR106" s="348" t="s">
        <v>544</v>
      </c>
    </row>
    <row r="107" spans="1:44" s="285" customFormat="1" ht="268.5" customHeight="1" x14ac:dyDescent="0.25">
      <c r="A107" s="657"/>
      <c r="B107" s="656"/>
      <c r="C107" s="656"/>
      <c r="D107" s="652" t="s">
        <v>2</v>
      </c>
      <c r="E107" s="654">
        <f t="shared" ref="E107:F112" si="353">H107+K107+N107+Q107+T107+W107+Z107+AC107+AF107+AI107+AL107+AO107</f>
        <v>11284.3</v>
      </c>
      <c r="F107" s="654">
        <f t="shared" si="353"/>
        <v>5750.7</v>
      </c>
      <c r="G107" s="689">
        <f t="shared" si="352"/>
        <v>0.50961955991953423</v>
      </c>
      <c r="H107" s="654">
        <f>H115+H122+H136+H143+H164+H178+H186</f>
        <v>306.3</v>
      </c>
      <c r="I107" s="654">
        <f>I115+I122+I136+I143+I164+I178+I186</f>
        <v>306.3</v>
      </c>
      <c r="J107" s="691"/>
      <c r="K107" s="654">
        <f>K115+K122+K136+K143+K164+K150+K178</f>
        <v>2160.1999999999998</v>
      </c>
      <c r="L107" s="654">
        <f>L115+L122+L136+L143+L164+L150+L178</f>
        <v>2160.1999999999998</v>
      </c>
      <c r="M107" s="669">
        <f>L107/K107</f>
        <v>1</v>
      </c>
      <c r="N107" s="654">
        <f>N115+N122+N136+N143+N164+N150</f>
        <v>405.1</v>
      </c>
      <c r="O107" s="654">
        <f>O115+O122+O136+O143+O164+O150</f>
        <v>405.1</v>
      </c>
      <c r="P107" s="669">
        <f>O107/N107</f>
        <v>1</v>
      </c>
      <c r="Q107" s="654">
        <f>Q115+Q122+Q136+Q143+Q164+Q150+Q157</f>
        <v>64.5</v>
      </c>
      <c r="R107" s="654">
        <f>R115+R122+R136+R143+R164+R150+R157</f>
        <v>64.5</v>
      </c>
      <c r="S107" s="669">
        <f>R107/Q107</f>
        <v>1</v>
      </c>
      <c r="T107" s="654">
        <f>T115+T122+T136+T143+T164+T150</f>
        <v>2399.3000000000002</v>
      </c>
      <c r="U107" s="654">
        <f>U115+U122+U136+U143+U164+U150</f>
        <v>2399.3000000000002</v>
      </c>
      <c r="V107" s="669">
        <f>U107/T107</f>
        <v>1</v>
      </c>
      <c r="W107" s="654">
        <f>W115+W122+W136+W143+W164+W150</f>
        <v>144.4</v>
      </c>
      <c r="X107" s="654">
        <f>X115+X122+X136+X143+X164+X150</f>
        <v>144.4</v>
      </c>
      <c r="Y107" s="669">
        <f>X107/W107</f>
        <v>1</v>
      </c>
      <c r="Z107" s="654">
        <f>Z115+Z122+Z136+Z143+Z164+Z150+Z171+Z157</f>
        <v>5231.2</v>
      </c>
      <c r="AA107" s="654">
        <f>AA115+AA122+AA136+AA143+AA164+AA150+AA171+AA157</f>
        <v>192.6</v>
      </c>
      <c r="AB107" s="669">
        <f>AA107/Z107</f>
        <v>3.6817556201254015E-2</v>
      </c>
      <c r="AC107" s="654">
        <f>AC115+AC122+AC136+AC143+AC164+AC150+AC171+AC157</f>
        <v>78.3</v>
      </c>
      <c r="AD107" s="654">
        <f>AD115+AD122+AD136+AD143+AD164+AD150+AD171+AD157</f>
        <v>78.3</v>
      </c>
      <c r="AE107" s="845">
        <f t="shared" ref="AE107" si="354">AD107/AC107</f>
        <v>1</v>
      </c>
      <c r="AF107" s="654">
        <f>AF115+AF122+AF136+AF143+AF164+AF150+AF171+AF157</f>
        <v>100.2</v>
      </c>
      <c r="AG107" s="654">
        <f>AG115+AG122+AG136+AG143+AG164+AG150+AG171+AG157</f>
        <v>0</v>
      </c>
      <c r="AH107" s="669">
        <f t="shared" ref="AH107" si="355">AG107/AF107</f>
        <v>0</v>
      </c>
      <c r="AI107" s="654">
        <f>AI115+AI122+AI136+AI143+AI164+AI150+AI171+AI157</f>
        <v>0</v>
      </c>
      <c r="AJ107" s="654">
        <f>AJ115+AJ122+AJ136+AJ143+AJ164+AJ150+AJ171+AJ157</f>
        <v>0</v>
      </c>
      <c r="AK107" s="669" t="e">
        <f t="shared" si="349"/>
        <v>#DIV/0!</v>
      </c>
      <c r="AL107" s="654">
        <f>AL115+AL122+AL136+AL143+AL164+AL150</f>
        <v>163.30000000000001</v>
      </c>
      <c r="AM107" s="654">
        <f>AM115+AM122+AM136+AM143+AM164+AM150</f>
        <v>0</v>
      </c>
      <c r="AN107" s="669">
        <f t="shared" ref="AN107" si="356">AM107/AL107</f>
        <v>0</v>
      </c>
      <c r="AO107" s="654">
        <f>AO115+AO122+AO136+AO143+AO164+AO150</f>
        <v>231.5</v>
      </c>
      <c r="AP107" s="654">
        <f>AP115+AP122+AP136+AP143+AP164+AP150</f>
        <v>0</v>
      </c>
      <c r="AQ107" s="669">
        <f t="shared" ref="AQ107" si="357">AP107/AO107</f>
        <v>0</v>
      </c>
      <c r="AR107" s="671" t="s">
        <v>593</v>
      </c>
    </row>
    <row r="108" spans="1:44" s="285" customFormat="1" ht="409.6" customHeight="1" x14ac:dyDescent="0.25">
      <c r="A108" s="657"/>
      <c r="B108" s="656"/>
      <c r="C108" s="656"/>
      <c r="D108" s="653"/>
      <c r="E108" s="655"/>
      <c r="F108" s="655"/>
      <c r="G108" s="690"/>
      <c r="H108" s="655"/>
      <c r="I108" s="655"/>
      <c r="J108" s="692"/>
      <c r="K108" s="655"/>
      <c r="L108" s="655"/>
      <c r="M108" s="670"/>
      <c r="N108" s="655"/>
      <c r="O108" s="655"/>
      <c r="P108" s="670"/>
      <c r="Q108" s="655"/>
      <c r="R108" s="655"/>
      <c r="S108" s="670"/>
      <c r="T108" s="655"/>
      <c r="U108" s="655"/>
      <c r="V108" s="670"/>
      <c r="W108" s="655"/>
      <c r="X108" s="655"/>
      <c r="Y108" s="670"/>
      <c r="Z108" s="655"/>
      <c r="AA108" s="655"/>
      <c r="AB108" s="670"/>
      <c r="AC108" s="655"/>
      <c r="AD108" s="655"/>
      <c r="AE108" s="846"/>
      <c r="AF108" s="655"/>
      <c r="AG108" s="655"/>
      <c r="AH108" s="670"/>
      <c r="AI108" s="655"/>
      <c r="AJ108" s="655"/>
      <c r="AK108" s="670"/>
      <c r="AL108" s="655"/>
      <c r="AM108" s="655"/>
      <c r="AN108" s="670"/>
      <c r="AO108" s="655"/>
      <c r="AP108" s="655"/>
      <c r="AQ108" s="670"/>
      <c r="AR108" s="672"/>
    </row>
    <row r="109" spans="1:44" s="285" customFormat="1" ht="81" customHeight="1" thickBot="1" x14ac:dyDescent="0.3">
      <c r="A109" s="657"/>
      <c r="B109" s="656"/>
      <c r="C109" s="656"/>
      <c r="D109" s="305" t="s">
        <v>284</v>
      </c>
      <c r="E109" s="307">
        <f>H109+K109+N109+Q109+T109+W109+Z109+AC109+AF109+AI109+AL109+AO109</f>
        <v>0</v>
      </c>
      <c r="F109" s="307">
        <f t="shared" si="353"/>
        <v>0</v>
      </c>
      <c r="G109" s="201"/>
      <c r="H109" s="307">
        <f>H116+H123+H137+H144+H165</f>
        <v>0</v>
      </c>
      <c r="I109" s="307">
        <f>I116+I123+I137+I144+I165</f>
        <v>0</v>
      </c>
      <c r="J109" s="204"/>
      <c r="K109" s="307">
        <f>K116+K123+K137+K144+K165</f>
        <v>0</v>
      </c>
      <c r="L109" s="307">
        <f>L116+L123+L137+L144+L165</f>
        <v>0</v>
      </c>
      <c r="M109" s="201"/>
      <c r="N109" s="307">
        <f>N116+N123+N137+N144+N165</f>
        <v>0</v>
      </c>
      <c r="O109" s="307">
        <f>O116+O123+O137+O144+O165</f>
        <v>0</v>
      </c>
      <c r="P109" s="204"/>
      <c r="Q109" s="527">
        <f>Q116+Q123+Q137+Q144+Q165</f>
        <v>0</v>
      </c>
      <c r="R109" s="527">
        <f>R116+R123+R137+R144+R165</f>
        <v>0</v>
      </c>
      <c r="S109" s="204"/>
      <c r="T109" s="307">
        <f>T116+T123+T137+T144+T165</f>
        <v>0</v>
      </c>
      <c r="U109" s="307">
        <f>U116+U123+U137+U144+U165</f>
        <v>0</v>
      </c>
      <c r="V109" s="204"/>
      <c r="W109" s="307">
        <f>W116+W123+W137+W144+W165</f>
        <v>0</v>
      </c>
      <c r="X109" s="307">
        <f>X116+X123+X137+X144+X165</f>
        <v>0</v>
      </c>
      <c r="Y109" s="204"/>
      <c r="Z109" s="307">
        <f>Z116+Z123+Z137+Z144+Z165</f>
        <v>0</v>
      </c>
      <c r="AA109" s="307">
        <f>AA116+AA123+AA137+AA144+AA165</f>
        <v>0</v>
      </c>
      <c r="AB109" s="204"/>
      <c r="AC109" s="307">
        <f>AC116+AC123+AC137+AC144+AC165</f>
        <v>0</v>
      </c>
      <c r="AD109" s="307">
        <f>AD116+AD123+AD137+AD144+AD165</f>
        <v>0</v>
      </c>
      <c r="AE109" s="204"/>
      <c r="AF109" s="307">
        <f>AF116+AF123+AF137+AF144+AF165</f>
        <v>0</v>
      </c>
      <c r="AG109" s="307">
        <f>AG116+AG123+AG137+AG144+AG165</f>
        <v>0</v>
      </c>
      <c r="AH109" s="204"/>
      <c r="AI109" s="307">
        <f>AI116+AI123+AI137+AI144+AI165</f>
        <v>0</v>
      </c>
      <c r="AJ109" s="307">
        <f>AJ116+AJ123+AJ137+AJ144+AJ165</f>
        <v>0</v>
      </c>
      <c r="AK109" s="318"/>
      <c r="AL109" s="307">
        <f>AL116+AL123+AL137+AL144+AL165</f>
        <v>0</v>
      </c>
      <c r="AM109" s="307">
        <f>AM116+AM123+AM137+AM144+AM165</f>
        <v>0</v>
      </c>
      <c r="AN109" s="204"/>
      <c r="AO109" s="307">
        <f>AO116+AO123+AO137+AO144+AO165</f>
        <v>0</v>
      </c>
      <c r="AP109" s="307">
        <f>AP116+AP123+AP137+AP144+AP165</f>
        <v>0</v>
      </c>
      <c r="AQ109" s="204"/>
      <c r="AR109" s="259"/>
    </row>
    <row r="110" spans="1:44" s="285" customFormat="1" ht="366" customHeight="1" x14ac:dyDescent="0.25">
      <c r="A110" s="657"/>
      <c r="B110" s="656"/>
      <c r="C110" s="656"/>
      <c r="D110" s="305" t="s">
        <v>292</v>
      </c>
      <c r="E110" s="200">
        <f t="shared" si="353"/>
        <v>0</v>
      </c>
      <c r="F110" s="200">
        <f>I110+L110+O110+R110+U110+X110+AA110+AD110+AG110+AJ110+AM110+AP110</f>
        <v>0</v>
      </c>
      <c r="G110" s="204"/>
      <c r="H110" s="307"/>
      <c r="I110" s="307"/>
      <c r="J110" s="204"/>
      <c r="K110" s="307"/>
      <c r="L110" s="307"/>
      <c r="M110" s="204"/>
      <c r="N110" s="307"/>
      <c r="O110" s="307"/>
      <c r="P110" s="204"/>
      <c r="Q110" s="527"/>
      <c r="R110" s="527"/>
      <c r="S110" s="204"/>
      <c r="T110" s="307"/>
      <c r="U110" s="307"/>
      <c r="V110" s="204"/>
      <c r="W110" s="307"/>
      <c r="X110" s="307"/>
      <c r="Y110" s="204"/>
      <c r="Z110" s="307"/>
      <c r="AA110" s="307"/>
      <c r="AB110" s="204"/>
      <c r="AC110" s="307"/>
      <c r="AD110" s="307"/>
      <c r="AE110" s="204"/>
      <c r="AF110" s="307"/>
      <c r="AG110" s="307"/>
      <c r="AH110" s="204"/>
      <c r="AI110" s="307"/>
      <c r="AJ110" s="307"/>
      <c r="AK110" s="318"/>
      <c r="AL110" s="307"/>
      <c r="AM110" s="307"/>
      <c r="AN110" s="204"/>
      <c r="AO110" s="307"/>
      <c r="AP110" s="307"/>
      <c r="AQ110" s="204"/>
      <c r="AR110" s="259"/>
    </row>
    <row r="111" spans="1:44" s="285" customFormat="1" ht="104.25" customHeight="1" x14ac:dyDescent="0.25">
      <c r="A111" s="657"/>
      <c r="B111" s="656"/>
      <c r="C111" s="656"/>
      <c r="D111" s="305" t="s">
        <v>285</v>
      </c>
      <c r="E111" s="307">
        <f t="shared" si="353"/>
        <v>0</v>
      </c>
      <c r="F111" s="307">
        <f t="shared" si="353"/>
        <v>0</v>
      </c>
      <c r="G111" s="204"/>
      <c r="H111" s="307">
        <f>H118+H125+H132+H146</f>
        <v>0</v>
      </c>
      <c r="I111" s="307">
        <f>I118+I125+I132+I146</f>
        <v>0</v>
      </c>
      <c r="J111" s="204"/>
      <c r="K111" s="307">
        <f>K528</f>
        <v>0</v>
      </c>
      <c r="L111" s="307">
        <f>L528</f>
        <v>0</v>
      </c>
      <c r="M111" s="204"/>
      <c r="N111" s="307">
        <f>N528</f>
        <v>0</v>
      </c>
      <c r="O111" s="307">
        <f>O528</f>
        <v>0</v>
      </c>
      <c r="P111" s="204"/>
      <c r="Q111" s="527">
        <f>Q528</f>
        <v>0</v>
      </c>
      <c r="R111" s="527">
        <f>R528</f>
        <v>0</v>
      </c>
      <c r="S111" s="204"/>
      <c r="T111" s="307">
        <f>T528</f>
        <v>0</v>
      </c>
      <c r="U111" s="307">
        <f>U528</f>
        <v>0</v>
      </c>
      <c r="V111" s="204"/>
      <c r="W111" s="307">
        <f>W528</f>
        <v>0</v>
      </c>
      <c r="X111" s="307">
        <f>X528</f>
        <v>0</v>
      </c>
      <c r="Y111" s="204"/>
      <c r="Z111" s="307">
        <f>Z528</f>
        <v>0</v>
      </c>
      <c r="AA111" s="307">
        <f>AA528</f>
        <v>0</v>
      </c>
      <c r="AB111" s="204"/>
      <c r="AC111" s="307">
        <f>AC528</f>
        <v>0</v>
      </c>
      <c r="AD111" s="307">
        <f>AD528</f>
        <v>0</v>
      </c>
      <c r="AE111" s="204"/>
      <c r="AF111" s="307">
        <f>AF528</f>
        <v>0</v>
      </c>
      <c r="AG111" s="307">
        <f>AG528</f>
        <v>0</v>
      </c>
      <c r="AH111" s="204"/>
      <c r="AI111" s="307">
        <f>AI528</f>
        <v>0</v>
      </c>
      <c r="AJ111" s="307">
        <f>AJ528</f>
        <v>0</v>
      </c>
      <c r="AK111" s="318"/>
      <c r="AL111" s="307">
        <f>AL528</f>
        <v>0</v>
      </c>
      <c r="AM111" s="307">
        <f>AM528</f>
        <v>0</v>
      </c>
      <c r="AN111" s="204"/>
      <c r="AO111" s="307">
        <f>AO528</f>
        <v>0</v>
      </c>
      <c r="AP111" s="307">
        <f>AP528</f>
        <v>0</v>
      </c>
      <c r="AQ111" s="204"/>
      <c r="AR111" s="259"/>
    </row>
    <row r="112" spans="1:44" s="285" customFormat="1" ht="182.25" customHeight="1" thickBot="1" x14ac:dyDescent="0.3">
      <c r="A112" s="657"/>
      <c r="B112" s="682"/>
      <c r="C112" s="682"/>
      <c r="D112" s="282" t="s">
        <v>43</v>
      </c>
      <c r="E112" s="208">
        <f t="shared" si="353"/>
        <v>0</v>
      </c>
      <c r="F112" s="208">
        <f t="shared" si="353"/>
        <v>0</v>
      </c>
      <c r="G112" s="346"/>
      <c r="H112" s="208">
        <f>H119+H126+H133+H147</f>
        <v>0</v>
      </c>
      <c r="I112" s="208">
        <f>I119+I126+I133+I147</f>
        <v>0</v>
      </c>
      <c r="J112" s="346"/>
      <c r="K112" s="208">
        <f t="shared" ref="K112:L112" si="358">K535</f>
        <v>0</v>
      </c>
      <c r="L112" s="208">
        <f t="shared" si="358"/>
        <v>0</v>
      </c>
      <c r="M112" s="346"/>
      <c r="N112" s="208">
        <f t="shared" ref="N112:O112" si="359">N535</f>
        <v>0</v>
      </c>
      <c r="O112" s="208">
        <f t="shared" si="359"/>
        <v>0</v>
      </c>
      <c r="P112" s="346"/>
      <c r="Q112" s="208">
        <f t="shared" ref="Q112:R112" si="360">Q535</f>
        <v>0</v>
      </c>
      <c r="R112" s="208">
        <f t="shared" si="360"/>
        <v>0</v>
      </c>
      <c r="S112" s="346"/>
      <c r="T112" s="208">
        <f t="shared" ref="T112:U112" si="361">T535</f>
        <v>0</v>
      </c>
      <c r="U112" s="208">
        <f t="shared" si="361"/>
        <v>0</v>
      </c>
      <c r="V112" s="346"/>
      <c r="W112" s="208">
        <f t="shared" ref="W112:X112" si="362">W535</f>
        <v>0</v>
      </c>
      <c r="X112" s="208">
        <f t="shared" si="362"/>
        <v>0</v>
      </c>
      <c r="Y112" s="346"/>
      <c r="Z112" s="208">
        <f t="shared" ref="Z112:AA112" si="363">Z535</f>
        <v>0</v>
      </c>
      <c r="AA112" s="208">
        <f t="shared" si="363"/>
        <v>0</v>
      </c>
      <c r="AB112" s="346"/>
      <c r="AC112" s="208">
        <f t="shared" ref="AC112:AD112" si="364">AC535</f>
        <v>0</v>
      </c>
      <c r="AD112" s="208">
        <f t="shared" si="364"/>
        <v>0</v>
      </c>
      <c r="AE112" s="346"/>
      <c r="AF112" s="208">
        <f t="shared" ref="AF112:AG112" si="365">AF535</f>
        <v>0</v>
      </c>
      <c r="AG112" s="208">
        <f t="shared" si="365"/>
        <v>0</v>
      </c>
      <c r="AH112" s="346"/>
      <c r="AI112" s="208">
        <f t="shared" ref="AI112:AJ112" si="366">AI535</f>
        <v>0</v>
      </c>
      <c r="AJ112" s="208">
        <f t="shared" si="366"/>
        <v>0</v>
      </c>
      <c r="AK112" s="350"/>
      <c r="AL112" s="208">
        <f t="shared" ref="AL112:AM112" si="367">AL535</f>
        <v>0</v>
      </c>
      <c r="AM112" s="208">
        <f t="shared" si="367"/>
        <v>0</v>
      </c>
      <c r="AN112" s="346"/>
      <c r="AO112" s="208">
        <f t="shared" ref="AO112:AP112" si="368">AO535</f>
        <v>0</v>
      </c>
      <c r="AP112" s="208">
        <f t="shared" si="368"/>
        <v>0</v>
      </c>
      <c r="AQ112" s="346"/>
      <c r="AR112" s="349"/>
    </row>
    <row r="113" spans="1:44" s="285" customFormat="1" ht="175.5" customHeight="1" thickBot="1" x14ac:dyDescent="0.3">
      <c r="A113" s="757" t="s">
        <v>305</v>
      </c>
      <c r="B113" s="743" t="s">
        <v>467</v>
      </c>
      <c r="C113" s="743"/>
      <c r="D113" s="280" t="s">
        <v>41</v>
      </c>
      <c r="E113" s="200">
        <f>H113+K113+N113+Q113+T113+W113+Z113+AC113+AF113+AI113+AL113+AO113</f>
        <v>4160.6000000000004</v>
      </c>
      <c r="F113" s="200">
        <f>I113+L113+O113+R113+U113+X113+AA113+AD113+AG113+AJ113+AM113+AP113</f>
        <v>3316.5</v>
      </c>
      <c r="G113" s="202">
        <f>F113/E113</f>
        <v>0.79712060760467229</v>
      </c>
      <c r="H113" s="200">
        <f>H114+H115+H116+H117+H118+H119</f>
        <v>0</v>
      </c>
      <c r="I113" s="200">
        <f>I114+I115+I116+I117+I118+I119</f>
        <v>0</v>
      </c>
      <c r="J113" s="356"/>
      <c r="K113" s="200">
        <f>K114+K115+K116+K117+K118+K119</f>
        <v>1040.0999999999999</v>
      </c>
      <c r="L113" s="200">
        <f>L114+L115+L116+L117+L118+L119</f>
        <v>1040.0999999999999</v>
      </c>
      <c r="M113" s="202">
        <f>L113/K113</f>
        <v>1</v>
      </c>
      <c r="N113" s="200">
        <f>N114+N115+N116+N117+N118+N119</f>
        <v>0</v>
      </c>
      <c r="O113" s="200">
        <f>O114+O115+O116+O117+O118+O119</f>
        <v>0</v>
      </c>
      <c r="P113" s="356"/>
      <c r="Q113" s="200">
        <f>Q114+Q115+Q116+Q117+Q118+Q119</f>
        <v>1098</v>
      </c>
      <c r="R113" s="200">
        <f>R114+R115+R116+R117+R118+R119</f>
        <v>1098</v>
      </c>
      <c r="S113" s="364">
        <f>R113/Q113</f>
        <v>1</v>
      </c>
      <c r="T113" s="200">
        <f>T114+T115+T116+T117+T118+T119</f>
        <v>0</v>
      </c>
      <c r="U113" s="200">
        <f>U114+U115+U116+U117+U118+U119</f>
        <v>0</v>
      </c>
      <c r="V113" s="356"/>
      <c r="W113" s="200">
        <f>W114+W115+W116+W117+W118+W119</f>
        <v>0</v>
      </c>
      <c r="X113" s="200">
        <f>X114+X115+X116+X117+X118+X119</f>
        <v>0</v>
      </c>
      <c r="Y113" s="356"/>
      <c r="Z113" s="200">
        <f t="shared" ref="Z113:AA113" si="369">Z114+Z115+Z116+Z117+Z118+Z119</f>
        <v>2022.5</v>
      </c>
      <c r="AA113" s="200">
        <f t="shared" si="369"/>
        <v>1178.4000000000001</v>
      </c>
      <c r="AB113" s="202">
        <v>0</v>
      </c>
      <c r="AC113" s="200">
        <f t="shared" ref="AC113:AD113" si="370">AC114+AC115+AC116+AC117+AC118+AC119</f>
        <v>0</v>
      </c>
      <c r="AD113" s="200">
        <f t="shared" si="370"/>
        <v>0</v>
      </c>
      <c r="AE113" s="356"/>
      <c r="AF113" s="200">
        <f t="shared" ref="AF113:AG113" si="371">AF114+AF115+AF116+AF117+AF118+AF119</f>
        <v>0</v>
      </c>
      <c r="AG113" s="200">
        <f t="shared" si="371"/>
        <v>0</v>
      </c>
      <c r="AH113" s="356"/>
      <c r="AI113" s="200">
        <f t="shared" ref="AI113:AJ113" si="372">AI114+AI115+AI116+AI117+AI118+AI119</f>
        <v>0</v>
      </c>
      <c r="AJ113" s="200">
        <f t="shared" si="372"/>
        <v>0</v>
      </c>
      <c r="AK113" s="202">
        <v>0</v>
      </c>
      <c r="AL113" s="200">
        <f t="shared" ref="AL113:AM113" si="373">AL114+AL115+AL116+AL117+AL118+AL119</f>
        <v>0</v>
      </c>
      <c r="AM113" s="200">
        <f t="shared" si="373"/>
        <v>0</v>
      </c>
      <c r="AN113" s="202"/>
      <c r="AO113" s="200">
        <f>AO114+AO115+AO116+AO117+AO118+AO119</f>
        <v>0</v>
      </c>
      <c r="AP113" s="200">
        <f>AP114+AP115+AP116+AP117+AP118+AP119</f>
        <v>0</v>
      </c>
      <c r="AQ113" s="202">
        <v>0</v>
      </c>
      <c r="AR113" s="426" t="s">
        <v>530</v>
      </c>
    </row>
    <row r="114" spans="1:44" s="285" customFormat="1" ht="404.25" customHeight="1" x14ac:dyDescent="0.25">
      <c r="A114" s="679"/>
      <c r="B114" s="744"/>
      <c r="C114" s="744"/>
      <c r="D114" s="306" t="s">
        <v>37</v>
      </c>
      <c r="E114" s="307">
        <f>H114+K114+N114+Q114+T114+W114+Z114+AC114+AF114+AI114+AL114+AO114</f>
        <v>4160.6000000000004</v>
      </c>
      <c r="F114" s="307">
        <f>I114+L114+O114+R114+U114+X114+AA114+AD114+AG114+AJ114+AM114+AP114</f>
        <v>3316.5</v>
      </c>
      <c r="G114" s="201">
        <f t="shared" ref="G114" si="374">F114/E114</f>
        <v>0.79712060760467229</v>
      </c>
      <c r="H114" s="307"/>
      <c r="I114" s="307"/>
      <c r="J114" s="204"/>
      <c r="K114" s="307">
        <v>1040.0999999999999</v>
      </c>
      <c r="L114" s="307">
        <v>1040.0999999999999</v>
      </c>
      <c r="M114" s="201">
        <f>L114/K114</f>
        <v>1</v>
      </c>
      <c r="N114" s="365"/>
      <c r="O114" s="365"/>
      <c r="P114" s="366"/>
      <c r="Q114" s="365">
        <v>1098</v>
      </c>
      <c r="R114" s="365">
        <v>1098</v>
      </c>
      <c r="S114" s="364">
        <f>R114/Q114</f>
        <v>1</v>
      </c>
      <c r="T114" s="365"/>
      <c r="U114" s="365"/>
      <c r="V114" s="366"/>
      <c r="W114" s="365"/>
      <c r="X114" s="365"/>
      <c r="Y114" s="366"/>
      <c r="Z114" s="307">
        <v>2022.5</v>
      </c>
      <c r="AA114" s="307">
        <v>1178.4000000000001</v>
      </c>
      <c r="AB114" s="201">
        <v>0</v>
      </c>
      <c r="AC114" s="307"/>
      <c r="AD114" s="307"/>
      <c r="AE114" s="204"/>
      <c r="AF114" s="307"/>
      <c r="AG114" s="307"/>
      <c r="AH114" s="204"/>
      <c r="AI114" s="307"/>
      <c r="AJ114" s="307"/>
      <c r="AK114" s="201">
        <v>0</v>
      </c>
      <c r="AL114" s="307"/>
      <c r="AM114" s="307"/>
      <c r="AN114" s="202"/>
      <c r="AO114" s="307"/>
      <c r="AP114" s="307"/>
      <c r="AQ114" s="201">
        <v>0</v>
      </c>
      <c r="AR114" s="358" t="s">
        <v>529</v>
      </c>
    </row>
    <row r="115" spans="1:44" s="285" customFormat="1" ht="123" customHeight="1" x14ac:dyDescent="0.25">
      <c r="A115" s="679"/>
      <c r="B115" s="744"/>
      <c r="C115" s="744"/>
      <c r="D115" s="305" t="s">
        <v>2</v>
      </c>
      <c r="E115" s="365">
        <f t="shared" ref="E115:F119" si="375">H115+K115+N115+Q115+T115+W115+Z115+AC115+AF115+AI115+AL115+AO115</f>
        <v>0</v>
      </c>
      <c r="F115" s="365">
        <f t="shared" si="375"/>
        <v>0</v>
      </c>
      <c r="G115" s="364"/>
      <c r="H115" s="365"/>
      <c r="I115" s="365"/>
      <c r="J115" s="366"/>
      <c r="K115" s="365"/>
      <c r="L115" s="365"/>
      <c r="M115" s="366"/>
      <c r="N115" s="365"/>
      <c r="O115" s="365"/>
      <c r="P115" s="366"/>
      <c r="Q115" s="365"/>
      <c r="R115" s="365"/>
      <c r="S115" s="366"/>
      <c r="T115" s="365"/>
      <c r="U115" s="365"/>
      <c r="V115" s="366"/>
      <c r="W115" s="365"/>
      <c r="X115" s="365"/>
      <c r="Y115" s="366"/>
      <c r="Z115" s="365"/>
      <c r="AA115" s="365"/>
      <c r="AB115" s="366"/>
      <c r="AC115" s="365"/>
      <c r="AD115" s="365"/>
      <c r="AE115" s="366"/>
      <c r="AF115" s="365"/>
      <c r="AG115" s="365"/>
      <c r="AH115" s="366"/>
      <c r="AI115" s="365"/>
      <c r="AJ115" s="365"/>
      <c r="AK115" s="367"/>
      <c r="AL115" s="365"/>
      <c r="AM115" s="365"/>
      <c r="AN115" s="366"/>
      <c r="AO115" s="365"/>
      <c r="AP115" s="365"/>
      <c r="AQ115" s="366"/>
      <c r="AR115" s="358"/>
    </row>
    <row r="116" spans="1:44" s="285" customFormat="1" ht="82.5" customHeight="1" thickBot="1" x14ac:dyDescent="0.3">
      <c r="A116" s="679"/>
      <c r="B116" s="744"/>
      <c r="C116" s="744"/>
      <c r="D116" s="305" t="s">
        <v>284</v>
      </c>
      <c r="E116" s="365">
        <f t="shared" si="375"/>
        <v>0</v>
      </c>
      <c r="F116" s="365">
        <f t="shared" si="375"/>
        <v>0</v>
      </c>
      <c r="G116" s="364"/>
      <c r="H116" s="365">
        <f>H123+H137+H144</f>
        <v>0</v>
      </c>
      <c r="I116" s="365"/>
      <c r="J116" s="366"/>
      <c r="K116" s="365"/>
      <c r="L116" s="365"/>
      <c r="M116" s="366"/>
      <c r="N116" s="365"/>
      <c r="O116" s="365"/>
      <c r="P116" s="366"/>
      <c r="Q116" s="365"/>
      <c r="R116" s="365"/>
      <c r="S116" s="366"/>
      <c r="T116" s="365"/>
      <c r="U116" s="365"/>
      <c r="V116" s="366"/>
      <c r="W116" s="365"/>
      <c r="X116" s="365"/>
      <c r="Y116" s="366"/>
      <c r="Z116" s="365"/>
      <c r="AA116" s="365"/>
      <c r="AB116" s="366"/>
      <c r="AC116" s="365"/>
      <c r="AD116" s="365"/>
      <c r="AE116" s="366"/>
      <c r="AF116" s="365"/>
      <c r="AG116" s="365"/>
      <c r="AH116" s="366"/>
      <c r="AI116" s="365"/>
      <c r="AJ116" s="365"/>
      <c r="AK116" s="367"/>
      <c r="AL116" s="365"/>
      <c r="AM116" s="365"/>
      <c r="AN116" s="366"/>
      <c r="AO116" s="365"/>
      <c r="AP116" s="365"/>
      <c r="AQ116" s="366"/>
      <c r="AR116" s="358"/>
    </row>
    <row r="117" spans="1:44" s="285" customFormat="1" ht="366.75" customHeight="1" x14ac:dyDescent="0.25">
      <c r="A117" s="679"/>
      <c r="B117" s="744"/>
      <c r="C117" s="744"/>
      <c r="D117" s="305" t="s">
        <v>292</v>
      </c>
      <c r="E117" s="368">
        <f t="shared" si="375"/>
        <v>0</v>
      </c>
      <c r="F117" s="368">
        <f t="shared" si="375"/>
        <v>0</v>
      </c>
      <c r="G117" s="364"/>
      <c r="H117" s="365"/>
      <c r="I117" s="365"/>
      <c r="J117" s="366"/>
      <c r="K117" s="365"/>
      <c r="L117" s="365"/>
      <c r="M117" s="366"/>
      <c r="N117" s="365"/>
      <c r="O117" s="365"/>
      <c r="P117" s="366"/>
      <c r="Q117" s="365"/>
      <c r="R117" s="365"/>
      <c r="S117" s="366"/>
      <c r="T117" s="365"/>
      <c r="U117" s="365"/>
      <c r="V117" s="366"/>
      <c r="W117" s="365"/>
      <c r="X117" s="365"/>
      <c r="Y117" s="366"/>
      <c r="Z117" s="365"/>
      <c r="AA117" s="365"/>
      <c r="AB117" s="366"/>
      <c r="AC117" s="365"/>
      <c r="AD117" s="365"/>
      <c r="AE117" s="366"/>
      <c r="AF117" s="365"/>
      <c r="AG117" s="365"/>
      <c r="AH117" s="366"/>
      <c r="AI117" s="365"/>
      <c r="AJ117" s="365"/>
      <c r="AK117" s="367"/>
      <c r="AL117" s="365"/>
      <c r="AM117" s="365"/>
      <c r="AN117" s="366"/>
      <c r="AO117" s="365"/>
      <c r="AP117" s="365"/>
      <c r="AQ117" s="366"/>
      <c r="AR117" s="358"/>
    </row>
    <row r="118" spans="1:44" s="285" customFormat="1" ht="108" customHeight="1" x14ac:dyDescent="0.25">
      <c r="A118" s="679"/>
      <c r="B118" s="744"/>
      <c r="C118" s="744"/>
      <c r="D118" s="305" t="s">
        <v>285</v>
      </c>
      <c r="E118" s="365">
        <f t="shared" si="375"/>
        <v>0</v>
      </c>
      <c r="F118" s="365">
        <f t="shared" si="375"/>
        <v>0</v>
      </c>
      <c r="G118" s="364"/>
      <c r="H118" s="365"/>
      <c r="I118" s="365"/>
      <c r="J118" s="366"/>
      <c r="K118" s="365"/>
      <c r="L118" s="365"/>
      <c r="M118" s="366"/>
      <c r="N118" s="365"/>
      <c r="O118" s="365"/>
      <c r="P118" s="366"/>
      <c r="Q118" s="365"/>
      <c r="R118" s="365"/>
      <c r="S118" s="366"/>
      <c r="T118" s="365"/>
      <c r="U118" s="365"/>
      <c r="V118" s="366"/>
      <c r="W118" s="365"/>
      <c r="X118" s="365"/>
      <c r="Y118" s="366"/>
      <c r="Z118" s="365"/>
      <c r="AA118" s="365"/>
      <c r="AB118" s="366"/>
      <c r="AC118" s="365"/>
      <c r="AD118" s="365"/>
      <c r="AE118" s="366"/>
      <c r="AF118" s="365"/>
      <c r="AG118" s="365"/>
      <c r="AH118" s="366"/>
      <c r="AI118" s="365"/>
      <c r="AJ118" s="365"/>
      <c r="AK118" s="367"/>
      <c r="AL118" s="365"/>
      <c r="AM118" s="365"/>
      <c r="AN118" s="366"/>
      <c r="AO118" s="365"/>
      <c r="AP118" s="365"/>
      <c r="AQ118" s="366"/>
      <c r="AR118" s="358"/>
    </row>
    <row r="119" spans="1:44" s="285" customFormat="1" ht="164.25" customHeight="1" thickBot="1" x14ac:dyDescent="0.3">
      <c r="A119" s="680"/>
      <c r="B119" s="745"/>
      <c r="C119" s="745"/>
      <c r="D119" s="282" t="s">
        <v>43</v>
      </c>
      <c r="E119" s="369">
        <f t="shared" si="375"/>
        <v>0</v>
      </c>
      <c r="F119" s="369">
        <f t="shared" si="375"/>
        <v>0</v>
      </c>
      <c r="G119" s="370"/>
      <c r="H119" s="369"/>
      <c r="I119" s="369"/>
      <c r="J119" s="371"/>
      <c r="K119" s="369"/>
      <c r="L119" s="369"/>
      <c r="M119" s="371"/>
      <c r="N119" s="369"/>
      <c r="O119" s="369"/>
      <c r="P119" s="371"/>
      <c r="Q119" s="369"/>
      <c r="R119" s="369"/>
      <c r="S119" s="371"/>
      <c r="T119" s="369"/>
      <c r="U119" s="369"/>
      <c r="V119" s="371"/>
      <c r="W119" s="369"/>
      <c r="X119" s="369"/>
      <c r="Y119" s="371"/>
      <c r="Z119" s="369"/>
      <c r="AA119" s="369"/>
      <c r="AB119" s="371"/>
      <c r="AC119" s="369"/>
      <c r="AD119" s="369"/>
      <c r="AE119" s="371"/>
      <c r="AF119" s="369"/>
      <c r="AG119" s="369"/>
      <c r="AH119" s="371"/>
      <c r="AI119" s="369"/>
      <c r="AJ119" s="369"/>
      <c r="AK119" s="372"/>
      <c r="AL119" s="369"/>
      <c r="AM119" s="369"/>
      <c r="AN119" s="371"/>
      <c r="AO119" s="369"/>
      <c r="AP119" s="369"/>
      <c r="AQ119" s="371"/>
      <c r="AR119" s="373"/>
    </row>
    <row r="120" spans="1:44" s="285" customFormat="1" ht="146.25" customHeight="1" x14ac:dyDescent="0.25">
      <c r="A120" s="678" t="s">
        <v>306</v>
      </c>
      <c r="B120" s="743" t="s">
        <v>405</v>
      </c>
      <c r="C120" s="743"/>
      <c r="D120" s="280" t="s">
        <v>41</v>
      </c>
      <c r="E120" s="200">
        <f>H120+K120+N120+Q120+T120+W120+Z120+AC120+AF120+AI120+AL120+AO120</f>
        <v>306.3</v>
      </c>
      <c r="F120" s="200">
        <f>I120+L120+O120+R120+U120+X120+AA120+AD120+AG120+AJ120+AM120+AP120</f>
        <v>306.3</v>
      </c>
      <c r="G120" s="202">
        <f>F120/E120</f>
        <v>1</v>
      </c>
      <c r="H120" s="200">
        <f>H121+H122+H124+H125+H126</f>
        <v>306.3</v>
      </c>
      <c r="I120" s="200">
        <f>I121+I122+I124+I125+I126</f>
        <v>306.3</v>
      </c>
      <c r="J120" s="356"/>
      <c r="K120" s="200">
        <f>K121+K122+K124+K125+K126</f>
        <v>0</v>
      </c>
      <c r="L120" s="200">
        <f>L121+L122+L124+L125+L126</f>
        <v>0</v>
      </c>
      <c r="M120" s="356"/>
      <c r="N120" s="200">
        <f>N121+N122+N124+N125+N126</f>
        <v>0</v>
      </c>
      <c r="O120" s="200">
        <f>O121+O122+O124+O125+O126</f>
        <v>0</v>
      </c>
      <c r="P120" s="356"/>
      <c r="Q120" s="200">
        <f>Q121+Q122+Q124+Q125+Q126</f>
        <v>0</v>
      </c>
      <c r="R120" s="200"/>
      <c r="S120" s="202"/>
      <c r="T120" s="200">
        <f>T121+T122+T124+T125+T126</f>
        <v>0</v>
      </c>
      <c r="U120" s="200">
        <f>U121+U122+U124+U125+U126</f>
        <v>0</v>
      </c>
      <c r="V120" s="202">
        <v>0</v>
      </c>
      <c r="W120" s="200">
        <f>W121+W122+W124+W125+W126</f>
        <v>0</v>
      </c>
      <c r="X120" s="200">
        <f>X121+X122+X124+X125+X126</f>
        <v>0</v>
      </c>
      <c r="Y120" s="356"/>
      <c r="Z120" s="200">
        <f t="shared" ref="Z120:AA120" si="376">Z121+Z122+Z123+Z124+Z125+Z126</f>
        <v>0</v>
      </c>
      <c r="AA120" s="200">
        <f t="shared" si="376"/>
        <v>0</v>
      </c>
      <c r="AB120" s="201"/>
      <c r="AC120" s="200">
        <f>AC121+AC122+AC124+AC125+AC126</f>
        <v>0</v>
      </c>
      <c r="AD120" s="200">
        <f>AD121+AD122+AD124+AD125+AD126</f>
        <v>0</v>
      </c>
      <c r="AE120" s="356"/>
      <c r="AF120" s="200">
        <f>AF121+AF122+AF124+AF125+AF126</f>
        <v>0</v>
      </c>
      <c r="AG120" s="200">
        <f>AG121+AG122+AG124+AG125+AG126</f>
        <v>0</v>
      </c>
      <c r="AH120" s="356"/>
      <c r="AI120" s="200">
        <f>AI121+AI122+AI124+AI125+AI126</f>
        <v>0</v>
      </c>
      <c r="AJ120" s="200">
        <f>AJ121+AJ122+AJ124+AJ125+AJ126</f>
        <v>0</v>
      </c>
      <c r="AK120" s="202"/>
      <c r="AL120" s="200">
        <f>AL121+AL122+AL124+AL125+AL126</f>
        <v>0</v>
      </c>
      <c r="AM120" s="200">
        <f>AM121+AM122+AM124+AM125+AM126</f>
        <v>0</v>
      </c>
      <c r="AN120" s="356"/>
      <c r="AO120" s="200">
        <f>AO121+AO122+AO124+AO125+AO126</f>
        <v>0</v>
      </c>
      <c r="AP120" s="200">
        <f>AP121+AP122+AP124+AP125+AP126</f>
        <v>0</v>
      </c>
      <c r="AQ120" s="356"/>
      <c r="AR120" s="357" t="s">
        <v>475</v>
      </c>
    </row>
    <row r="121" spans="1:44" s="285" customFormat="1" ht="131.25" customHeight="1" thickBot="1" x14ac:dyDescent="0.3">
      <c r="A121" s="679"/>
      <c r="B121" s="744"/>
      <c r="C121" s="744"/>
      <c r="D121" s="306" t="s">
        <v>37</v>
      </c>
      <c r="E121" s="365">
        <f>H121+K121+N121+Q121+T121+W121+Z121+AC121+AF121+AI121+AL121+AO121</f>
        <v>0</v>
      </c>
      <c r="F121" s="365">
        <f>I121+L121+O121+R121+U121+X121+AA121+AD121+AG121+AJ121+AM121+AP121</f>
        <v>0</v>
      </c>
      <c r="G121" s="364"/>
      <c r="H121" s="365"/>
      <c r="I121" s="365"/>
      <c r="J121" s="366"/>
      <c r="K121" s="365"/>
      <c r="L121" s="365"/>
      <c r="M121" s="366"/>
      <c r="N121" s="365"/>
      <c r="O121" s="365"/>
      <c r="P121" s="366"/>
      <c r="Q121" s="365"/>
      <c r="R121" s="365"/>
      <c r="S121" s="366"/>
      <c r="T121" s="365"/>
      <c r="U121" s="365"/>
      <c r="V121" s="366"/>
      <c r="W121" s="365"/>
      <c r="X121" s="365"/>
      <c r="Y121" s="366"/>
      <c r="Z121" s="365"/>
      <c r="AA121" s="365"/>
      <c r="AB121" s="366"/>
      <c r="AC121" s="365"/>
      <c r="AD121" s="365"/>
      <c r="AE121" s="366"/>
      <c r="AF121" s="365"/>
      <c r="AG121" s="365"/>
      <c r="AH121" s="366"/>
      <c r="AI121" s="365"/>
      <c r="AJ121" s="365"/>
      <c r="AK121" s="367"/>
      <c r="AL121" s="365"/>
      <c r="AM121" s="365"/>
      <c r="AN121" s="366"/>
      <c r="AO121" s="365"/>
      <c r="AP121" s="365"/>
      <c r="AQ121" s="366"/>
      <c r="AR121" s="358"/>
    </row>
    <row r="122" spans="1:44" s="285" customFormat="1" ht="276" customHeight="1" x14ac:dyDescent="0.25">
      <c r="A122" s="679"/>
      <c r="B122" s="744"/>
      <c r="C122" s="744"/>
      <c r="D122" s="305" t="s">
        <v>2</v>
      </c>
      <c r="E122" s="307">
        <f t="shared" ref="E122:F126" si="377">H122+K122+N122+Q122+T122+W122+Z122+AC122+AF122+AI122+AL122+AO122</f>
        <v>306.3</v>
      </c>
      <c r="F122" s="307">
        <f t="shared" si="377"/>
        <v>306.3</v>
      </c>
      <c r="G122" s="201">
        <f t="shared" ref="G122:G133" si="378">F122/E122</f>
        <v>1</v>
      </c>
      <c r="H122" s="307">
        <v>306.3</v>
      </c>
      <c r="I122" s="307">
        <v>306.3</v>
      </c>
      <c r="J122" s="204"/>
      <c r="K122" s="307"/>
      <c r="L122" s="307"/>
      <c r="M122" s="204"/>
      <c r="N122" s="307">
        <v>0</v>
      </c>
      <c r="O122" s="307"/>
      <c r="P122" s="204"/>
      <c r="Q122" s="527">
        <v>0</v>
      </c>
      <c r="R122" s="527"/>
      <c r="S122" s="202"/>
      <c r="T122" s="307">
        <v>0</v>
      </c>
      <c r="U122" s="307"/>
      <c r="V122" s="202">
        <v>0</v>
      </c>
      <c r="W122" s="307"/>
      <c r="X122" s="307"/>
      <c r="Y122" s="204"/>
      <c r="Z122" s="307">
        <v>0</v>
      </c>
      <c r="AA122" s="307"/>
      <c r="AB122" s="201"/>
      <c r="AC122" s="307"/>
      <c r="AD122" s="307"/>
      <c r="AE122" s="204"/>
      <c r="AF122" s="307"/>
      <c r="AG122" s="307"/>
      <c r="AH122" s="204"/>
      <c r="AI122" s="307">
        <v>0</v>
      </c>
      <c r="AJ122" s="307"/>
      <c r="AK122" s="201"/>
      <c r="AL122" s="307"/>
      <c r="AM122" s="307"/>
      <c r="AN122" s="204"/>
      <c r="AO122" s="307"/>
      <c r="AP122" s="307"/>
      <c r="AQ122" s="204"/>
      <c r="AR122" s="358" t="s">
        <v>471</v>
      </c>
    </row>
    <row r="123" spans="1:44" s="285" customFormat="1" ht="282" customHeight="1" thickBot="1" x14ac:dyDescent="0.3">
      <c r="A123" s="679"/>
      <c r="B123" s="744"/>
      <c r="C123" s="744"/>
      <c r="D123" s="305" t="s">
        <v>284</v>
      </c>
      <c r="E123" s="365">
        <f t="shared" si="377"/>
        <v>0</v>
      </c>
      <c r="F123" s="365">
        <f t="shared" si="377"/>
        <v>0</v>
      </c>
      <c r="G123" s="366"/>
      <c r="H123" s="365"/>
      <c r="I123" s="365"/>
      <c r="J123" s="366"/>
      <c r="K123" s="365"/>
      <c r="L123" s="365"/>
      <c r="M123" s="366"/>
      <c r="N123" s="365"/>
      <c r="O123" s="365"/>
      <c r="P123" s="366"/>
      <c r="Q123" s="365"/>
      <c r="R123" s="365"/>
      <c r="S123" s="366"/>
      <c r="T123" s="365"/>
      <c r="U123" s="365"/>
      <c r="V123" s="366"/>
      <c r="W123" s="365"/>
      <c r="X123" s="365"/>
      <c r="Y123" s="366"/>
      <c r="Z123" s="365"/>
      <c r="AA123" s="365"/>
      <c r="AB123" s="366"/>
      <c r="AC123" s="365"/>
      <c r="AD123" s="365"/>
      <c r="AE123" s="366"/>
      <c r="AF123" s="365"/>
      <c r="AG123" s="365"/>
      <c r="AH123" s="366"/>
      <c r="AI123" s="365"/>
      <c r="AJ123" s="365"/>
      <c r="AK123" s="367"/>
      <c r="AL123" s="365"/>
      <c r="AM123" s="365"/>
      <c r="AN123" s="366"/>
      <c r="AO123" s="365"/>
      <c r="AP123" s="365"/>
      <c r="AQ123" s="366"/>
      <c r="AR123" s="358"/>
    </row>
    <row r="124" spans="1:44" s="285" customFormat="1" ht="378.75" customHeight="1" x14ac:dyDescent="0.25">
      <c r="A124" s="679"/>
      <c r="B124" s="744"/>
      <c r="C124" s="744"/>
      <c r="D124" s="305" t="s">
        <v>292</v>
      </c>
      <c r="E124" s="368">
        <f t="shared" si="377"/>
        <v>0</v>
      </c>
      <c r="F124" s="368">
        <f t="shared" si="377"/>
        <v>0</v>
      </c>
      <c r="G124" s="366"/>
      <c r="H124" s="365"/>
      <c r="I124" s="365"/>
      <c r="J124" s="366"/>
      <c r="K124" s="365"/>
      <c r="L124" s="365"/>
      <c r="M124" s="366"/>
      <c r="N124" s="365"/>
      <c r="O124" s="365"/>
      <c r="P124" s="366"/>
      <c r="Q124" s="365"/>
      <c r="R124" s="365"/>
      <c r="S124" s="366"/>
      <c r="T124" s="365"/>
      <c r="U124" s="365"/>
      <c r="V124" s="366"/>
      <c r="W124" s="365"/>
      <c r="X124" s="365"/>
      <c r="Y124" s="366"/>
      <c r="Z124" s="365"/>
      <c r="AA124" s="365"/>
      <c r="AB124" s="366"/>
      <c r="AC124" s="365"/>
      <c r="AD124" s="365"/>
      <c r="AE124" s="366"/>
      <c r="AF124" s="365"/>
      <c r="AG124" s="365"/>
      <c r="AH124" s="366"/>
      <c r="AI124" s="365"/>
      <c r="AJ124" s="365"/>
      <c r="AK124" s="367"/>
      <c r="AL124" s="365"/>
      <c r="AM124" s="365"/>
      <c r="AN124" s="366"/>
      <c r="AO124" s="365"/>
      <c r="AP124" s="365"/>
      <c r="AQ124" s="366"/>
      <c r="AR124" s="358"/>
    </row>
    <row r="125" spans="1:44" s="285" customFormat="1" ht="114.75" customHeight="1" x14ac:dyDescent="0.25">
      <c r="A125" s="679"/>
      <c r="B125" s="744"/>
      <c r="C125" s="744"/>
      <c r="D125" s="305" t="s">
        <v>285</v>
      </c>
      <c r="E125" s="365">
        <f t="shared" si="377"/>
        <v>0</v>
      </c>
      <c r="F125" s="365">
        <f t="shared" si="377"/>
        <v>0</v>
      </c>
      <c r="G125" s="367"/>
      <c r="H125" s="365"/>
      <c r="I125" s="365"/>
      <c r="J125" s="366"/>
      <c r="K125" s="365"/>
      <c r="L125" s="365"/>
      <c r="M125" s="366"/>
      <c r="N125" s="365"/>
      <c r="O125" s="365"/>
      <c r="P125" s="366"/>
      <c r="Q125" s="365"/>
      <c r="R125" s="365"/>
      <c r="S125" s="366"/>
      <c r="T125" s="365"/>
      <c r="U125" s="365"/>
      <c r="V125" s="366"/>
      <c r="W125" s="365"/>
      <c r="X125" s="365"/>
      <c r="Y125" s="366"/>
      <c r="Z125" s="365"/>
      <c r="AA125" s="365"/>
      <c r="AB125" s="366"/>
      <c r="AC125" s="365"/>
      <c r="AD125" s="365"/>
      <c r="AE125" s="366"/>
      <c r="AF125" s="365"/>
      <c r="AG125" s="365"/>
      <c r="AH125" s="366"/>
      <c r="AI125" s="365"/>
      <c r="AJ125" s="365"/>
      <c r="AK125" s="367"/>
      <c r="AL125" s="365"/>
      <c r="AM125" s="365"/>
      <c r="AN125" s="366"/>
      <c r="AO125" s="365"/>
      <c r="AP125" s="365"/>
      <c r="AQ125" s="366"/>
      <c r="AR125" s="358"/>
    </row>
    <row r="126" spans="1:44" s="285" customFormat="1" ht="114.75" customHeight="1" thickBot="1" x14ac:dyDescent="0.3">
      <c r="A126" s="680"/>
      <c r="B126" s="745"/>
      <c r="C126" s="745"/>
      <c r="D126" s="282" t="s">
        <v>43</v>
      </c>
      <c r="E126" s="369">
        <f t="shared" si="377"/>
        <v>0</v>
      </c>
      <c r="F126" s="369">
        <f t="shared" si="377"/>
        <v>0</v>
      </c>
      <c r="G126" s="372"/>
      <c r="H126" s="369"/>
      <c r="I126" s="369"/>
      <c r="J126" s="371"/>
      <c r="K126" s="369"/>
      <c r="L126" s="369"/>
      <c r="M126" s="371"/>
      <c r="N126" s="369"/>
      <c r="O126" s="369"/>
      <c r="P126" s="371"/>
      <c r="Q126" s="369"/>
      <c r="R126" s="369"/>
      <c r="S126" s="371"/>
      <c r="T126" s="369"/>
      <c r="U126" s="369"/>
      <c r="V126" s="371"/>
      <c r="W126" s="369"/>
      <c r="X126" s="369"/>
      <c r="Y126" s="371"/>
      <c r="Z126" s="369"/>
      <c r="AA126" s="369"/>
      <c r="AB126" s="371"/>
      <c r="AC126" s="369"/>
      <c r="AD126" s="369"/>
      <c r="AE126" s="371"/>
      <c r="AF126" s="369"/>
      <c r="AG126" s="369"/>
      <c r="AH126" s="371"/>
      <c r="AI126" s="369"/>
      <c r="AJ126" s="369"/>
      <c r="AK126" s="372"/>
      <c r="AL126" s="369"/>
      <c r="AM126" s="369"/>
      <c r="AN126" s="371"/>
      <c r="AO126" s="369"/>
      <c r="AP126" s="369"/>
      <c r="AQ126" s="371"/>
      <c r="AR126" s="373"/>
    </row>
    <row r="127" spans="1:44" s="285" customFormat="1" ht="54" hidden="1" customHeight="1" x14ac:dyDescent="0.25">
      <c r="A127" s="758" t="s">
        <v>307</v>
      </c>
      <c r="B127" s="750" t="s">
        <v>404</v>
      </c>
      <c r="C127" s="750"/>
      <c r="D127" s="374" t="s">
        <v>41</v>
      </c>
      <c r="E127" s="375" t="e">
        <f>H127+K127+N127+Q127+T127+W127+Z127+AC127+AF127+AI127+AL127+#REF!</f>
        <v>#REF!</v>
      </c>
      <c r="F127" s="375" t="e">
        <f>I127+L127+O127+R127+U127+-X127+AA127+AD127+AG127+AJ127+AM127+#REF!</f>
        <v>#REF!</v>
      </c>
      <c r="G127" s="376" t="e">
        <f t="shared" si="378"/>
        <v>#REF!</v>
      </c>
      <c r="H127" s="375">
        <f>H128+H129+H130+H131+H132+H133</f>
        <v>0</v>
      </c>
      <c r="I127" s="375">
        <f>I128+I129+I130+I131+I132+I133</f>
        <v>0</v>
      </c>
      <c r="J127" s="377" t="e">
        <f t="shared" ref="J127:J133" si="379">I127/H127*100</f>
        <v>#DIV/0!</v>
      </c>
      <c r="K127" s="375">
        <f>K128+K129+K130+K131+K132+K133</f>
        <v>0</v>
      </c>
      <c r="L127" s="375">
        <f>L128+L129+L130+L131+L132+L133</f>
        <v>0</v>
      </c>
      <c r="M127" s="377" t="e">
        <f>L127/K127*100</f>
        <v>#DIV/0!</v>
      </c>
      <c r="N127" s="375">
        <f>N128+N129+N130+N131+N132+N133</f>
        <v>0</v>
      </c>
      <c r="O127" s="375">
        <f>O128+O129+O130+O131+O132+O133</f>
        <v>0</v>
      </c>
      <c r="P127" s="377" t="e">
        <f>O127/N127*100</f>
        <v>#DIV/0!</v>
      </c>
      <c r="Q127" s="375">
        <f>Q128+Q129+Q130+Q131+Q132+Q133</f>
        <v>0</v>
      </c>
      <c r="R127" s="375">
        <f>R128+R129+R130+R131+R132+R133</f>
        <v>0</v>
      </c>
      <c r="S127" s="377" t="e">
        <f>R127/Q127*100</f>
        <v>#DIV/0!</v>
      </c>
      <c r="T127" s="375">
        <f>T128+T129+T130+T131+T132+T133</f>
        <v>0</v>
      </c>
      <c r="U127" s="375">
        <f>U128+U129+U130+U131+U132+U133</f>
        <v>0</v>
      </c>
      <c r="V127" s="377" t="e">
        <f>U127/T127*100</f>
        <v>#DIV/0!</v>
      </c>
      <c r="W127" s="375">
        <f>W128+W129+W130+W131+W132+W133</f>
        <v>0</v>
      </c>
      <c r="X127" s="375">
        <f>X128+X129+X130+X131+X132+X133</f>
        <v>0</v>
      </c>
      <c r="Y127" s="377" t="e">
        <f>X127/W127*100</f>
        <v>#DIV/0!</v>
      </c>
      <c r="Z127" s="375">
        <f t="shared" ref="Z127:AA127" si="380">Z128+Z129+Z130+Z131+Z132+Z133</f>
        <v>0</v>
      </c>
      <c r="AA127" s="375">
        <f t="shared" si="380"/>
        <v>0</v>
      </c>
      <c r="AB127" s="377" t="e">
        <f t="shared" ref="AB127:AB133" si="381">AA127/Z127*100</f>
        <v>#DIV/0!</v>
      </c>
      <c r="AC127" s="375">
        <f t="shared" ref="AC127:AD127" si="382">AC128+AC129+AC130+AC131+AC132+AC133</f>
        <v>0</v>
      </c>
      <c r="AD127" s="375">
        <f t="shared" si="382"/>
        <v>0</v>
      </c>
      <c r="AE127" s="377" t="e">
        <f t="shared" ref="AE127:AE133" si="383">AD127/AC127*100</f>
        <v>#DIV/0!</v>
      </c>
      <c r="AF127" s="375">
        <f t="shared" ref="AF127:AG127" si="384">AF128+AF129+AF130+AF131+AF132+AF133</f>
        <v>0</v>
      </c>
      <c r="AG127" s="375">
        <f t="shared" si="384"/>
        <v>0</v>
      </c>
      <c r="AH127" s="377" t="e">
        <f t="shared" ref="AH127:AH133" si="385">AG127/AF127*100</f>
        <v>#DIV/0!</v>
      </c>
      <c r="AI127" s="375">
        <f t="shared" ref="AI127:AJ127" si="386">AI128+AI129+AI130+AI131+AI132+AI133</f>
        <v>0</v>
      </c>
      <c r="AJ127" s="375">
        <f t="shared" si="386"/>
        <v>0</v>
      </c>
      <c r="AK127" s="376" t="e">
        <f t="shared" ref="AK127:AK136" si="387">AJ127/AI127</f>
        <v>#DIV/0!</v>
      </c>
      <c r="AL127" s="375">
        <f t="shared" ref="AL127:AM127" si="388">AL128+AL129+AL130+AL131+AL132+AL133</f>
        <v>0</v>
      </c>
      <c r="AM127" s="375">
        <f t="shared" si="388"/>
        <v>0</v>
      </c>
      <c r="AN127" s="376" t="e">
        <f t="shared" ref="AN127" si="389">AM127/AL127</f>
        <v>#DIV/0!</v>
      </c>
      <c r="AO127" s="375">
        <f>AO128+AO129+AO130+AO131+AO132+AO133</f>
        <v>0</v>
      </c>
      <c r="AP127" s="375">
        <f>AP128+AP129+AP130+AP131+AP132+AP133</f>
        <v>0</v>
      </c>
      <c r="AQ127" s="377" t="e">
        <f>AP127/AO127*100</f>
        <v>#DIV/0!</v>
      </c>
      <c r="AR127" s="378"/>
    </row>
    <row r="128" spans="1:44" s="285" customFormat="1" ht="54" hidden="1" customHeight="1" x14ac:dyDescent="0.25">
      <c r="A128" s="759"/>
      <c r="B128" s="748"/>
      <c r="C128" s="748"/>
      <c r="D128" s="379" t="s">
        <v>37</v>
      </c>
      <c r="E128" s="365" t="e">
        <f>H128+K128+N128+Q128+T128+W128+Z128+AC128+AF128+AI128+AL128+#REF!</f>
        <v>#REF!</v>
      </c>
      <c r="F128" s="365" t="e">
        <f>I128+L128+O128+R128+U128+-X128+AA128+AD128+AG128+AJ128+AM128+#REF!</f>
        <v>#REF!</v>
      </c>
      <c r="G128" s="367" t="e">
        <f t="shared" si="378"/>
        <v>#REF!</v>
      </c>
      <c r="H128" s="365"/>
      <c r="I128" s="365"/>
      <c r="J128" s="366" t="e">
        <f t="shared" si="379"/>
        <v>#DIV/0!</v>
      </c>
      <c r="K128" s="365"/>
      <c r="L128" s="365"/>
      <c r="M128" s="366" t="e">
        <f t="shared" ref="M128:M133" si="390">L128/K128*100</f>
        <v>#DIV/0!</v>
      </c>
      <c r="N128" s="365"/>
      <c r="O128" s="365"/>
      <c r="P128" s="366" t="e">
        <f t="shared" ref="P128:P133" si="391">O128/N128*100</f>
        <v>#DIV/0!</v>
      </c>
      <c r="Q128" s="365"/>
      <c r="R128" s="365"/>
      <c r="S128" s="366" t="e">
        <f t="shared" ref="S128:S133" si="392">R128/Q128*100</f>
        <v>#DIV/0!</v>
      </c>
      <c r="T128" s="365"/>
      <c r="U128" s="365"/>
      <c r="V128" s="366" t="e">
        <f t="shared" ref="V128:V133" si="393">U128/T128*100</f>
        <v>#DIV/0!</v>
      </c>
      <c r="W128" s="365"/>
      <c r="X128" s="365"/>
      <c r="Y128" s="366" t="e">
        <f t="shared" ref="Y128:Y133" si="394">X128/W128*100</f>
        <v>#DIV/0!</v>
      </c>
      <c r="Z128" s="365"/>
      <c r="AA128" s="365"/>
      <c r="AB128" s="366" t="e">
        <f t="shared" si="381"/>
        <v>#DIV/0!</v>
      </c>
      <c r="AC128" s="365"/>
      <c r="AD128" s="365"/>
      <c r="AE128" s="366" t="e">
        <f t="shared" si="383"/>
        <v>#DIV/0!</v>
      </c>
      <c r="AF128" s="365"/>
      <c r="AG128" s="365"/>
      <c r="AH128" s="366" t="e">
        <f t="shared" si="385"/>
        <v>#DIV/0!</v>
      </c>
      <c r="AI128" s="365"/>
      <c r="AJ128" s="365"/>
      <c r="AK128" s="367" t="e">
        <f t="shared" si="387"/>
        <v>#DIV/0!</v>
      </c>
      <c r="AL128" s="365"/>
      <c r="AM128" s="365"/>
      <c r="AN128" s="366" t="e">
        <f t="shared" ref="AN128:AN133" si="395">AM128/AL128*100</f>
        <v>#DIV/0!</v>
      </c>
      <c r="AO128" s="365"/>
      <c r="AP128" s="365"/>
      <c r="AQ128" s="366" t="e">
        <f t="shared" ref="AQ128:AQ133" si="396">AP128/AO128*100</f>
        <v>#DIV/0!</v>
      </c>
      <c r="AR128" s="358"/>
    </row>
    <row r="129" spans="1:44" s="285" customFormat="1" ht="54" hidden="1" customHeight="1" x14ac:dyDescent="0.25">
      <c r="A129" s="759"/>
      <c r="B129" s="748"/>
      <c r="C129" s="748"/>
      <c r="D129" s="380" t="s">
        <v>2</v>
      </c>
      <c r="E129" s="365" t="e">
        <f>H129+K129+N129+Q129+T129+W129+Z129+AC129+AF129+AI129+AL129+#REF!</f>
        <v>#REF!</v>
      </c>
      <c r="F129" s="365" t="e">
        <f>I129+L129+O129+R129+U129+-X129+AA129+AD129+AG129+AJ129+AM129+#REF!</f>
        <v>#REF!</v>
      </c>
      <c r="G129" s="364" t="e">
        <f t="shared" si="378"/>
        <v>#REF!</v>
      </c>
      <c r="H129" s="365"/>
      <c r="I129" s="365"/>
      <c r="J129" s="366" t="e">
        <f t="shared" si="379"/>
        <v>#DIV/0!</v>
      </c>
      <c r="K129" s="365"/>
      <c r="L129" s="365"/>
      <c r="M129" s="366" t="e">
        <f t="shared" si="390"/>
        <v>#DIV/0!</v>
      </c>
      <c r="N129" s="365"/>
      <c r="O129" s="365"/>
      <c r="P129" s="366" t="e">
        <f t="shared" si="391"/>
        <v>#DIV/0!</v>
      </c>
      <c r="Q129" s="365"/>
      <c r="R129" s="365"/>
      <c r="S129" s="366" t="e">
        <f t="shared" si="392"/>
        <v>#DIV/0!</v>
      </c>
      <c r="T129" s="365"/>
      <c r="U129" s="365"/>
      <c r="V129" s="366" t="e">
        <f t="shared" si="393"/>
        <v>#DIV/0!</v>
      </c>
      <c r="W129" s="365"/>
      <c r="X129" s="365"/>
      <c r="Y129" s="366" t="e">
        <f t="shared" si="394"/>
        <v>#DIV/0!</v>
      </c>
      <c r="Z129" s="365"/>
      <c r="AA129" s="365"/>
      <c r="AB129" s="366" t="e">
        <f t="shared" si="381"/>
        <v>#DIV/0!</v>
      </c>
      <c r="AC129" s="365"/>
      <c r="AD129" s="365"/>
      <c r="AE129" s="366" t="e">
        <f t="shared" si="383"/>
        <v>#DIV/0!</v>
      </c>
      <c r="AF129" s="365"/>
      <c r="AG129" s="365"/>
      <c r="AH129" s="366" t="e">
        <f t="shared" si="385"/>
        <v>#DIV/0!</v>
      </c>
      <c r="AI129" s="365">
        <v>0</v>
      </c>
      <c r="AJ129" s="365">
        <v>0</v>
      </c>
      <c r="AK129" s="364" t="e">
        <f t="shared" si="387"/>
        <v>#DIV/0!</v>
      </c>
      <c r="AL129" s="365">
        <v>0</v>
      </c>
      <c r="AM129" s="365">
        <v>0</v>
      </c>
      <c r="AN129" s="364" t="e">
        <f t="shared" ref="AN129" si="397">AM129/AL129</f>
        <v>#DIV/0!</v>
      </c>
      <c r="AO129" s="365"/>
      <c r="AP129" s="365"/>
      <c r="AQ129" s="366" t="e">
        <f t="shared" si="396"/>
        <v>#DIV/0!</v>
      </c>
      <c r="AR129" s="358"/>
    </row>
    <row r="130" spans="1:44" s="285" customFormat="1" ht="54" hidden="1" customHeight="1" x14ac:dyDescent="0.25">
      <c r="A130" s="759"/>
      <c r="B130" s="748"/>
      <c r="C130" s="748"/>
      <c r="D130" s="380" t="s">
        <v>284</v>
      </c>
      <c r="E130" s="365" t="e">
        <f>H130+K130+N130+Q130+T130+W130+Z130+AC130+AF130+AI130+AL130+#REF!</f>
        <v>#REF!</v>
      </c>
      <c r="F130" s="365" t="e">
        <f>I130+L130+O130+R130+U130+-X130+AA130+AD130+AG130+AJ130+AM130+#REF!</f>
        <v>#REF!</v>
      </c>
      <c r="G130" s="367" t="e">
        <f t="shared" si="378"/>
        <v>#REF!</v>
      </c>
      <c r="H130" s="365"/>
      <c r="I130" s="365"/>
      <c r="J130" s="366" t="e">
        <f t="shared" si="379"/>
        <v>#DIV/0!</v>
      </c>
      <c r="K130" s="365"/>
      <c r="L130" s="365"/>
      <c r="M130" s="366" t="e">
        <f t="shared" si="390"/>
        <v>#DIV/0!</v>
      </c>
      <c r="N130" s="365"/>
      <c r="O130" s="365"/>
      <c r="P130" s="366" t="e">
        <f t="shared" si="391"/>
        <v>#DIV/0!</v>
      </c>
      <c r="Q130" s="365"/>
      <c r="R130" s="365"/>
      <c r="S130" s="366" t="e">
        <f t="shared" si="392"/>
        <v>#DIV/0!</v>
      </c>
      <c r="T130" s="365"/>
      <c r="U130" s="365"/>
      <c r="V130" s="366" t="e">
        <f t="shared" si="393"/>
        <v>#DIV/0!</v>
      </c>
      <c r="W130" s="365"/>
      <c r="X130" s="365"/>
      <c r="Y130" s="366" t="e">
        <f t="shared" si="394"/>
        <v>#DIV/0!</v>
      </c>
      <c r="Z130" s="365"/>
      <c r="AA130" s="365"/>
      <c r="AB130" s="366" t="e">
        <f t="shared" si="381"/>
        <v>#DIV/0!</v>
      </c>
      <c r="AC130" s="365"/>
      <c r="AD130" s="365"/>
      <c r="AE130" s="366" t="e">
        <f t="shared" si="383"/>
        <v>#DIV/0!</v>
      </c>
      <c r="AF130" s="365"/>
      <c r="AG130" s="365"/>
      <c r="AH130" s="366" t="e">
        <f t="shared" si="385"/>
        <v>#DIV/0!</v>
      </c>
      <c r="AI130" s="365"/>
      <c r="AJ130" s="365"/>
      <c r="AK130" s="367" t="e">
        <f t="shared" si="387"/>
        <v>#DIV/0!</v>
      </c>
      <c r="AL130" s="365"/>
      <c r="AM130" s="365"/>
      <c r="AN130" s="366" t="e">
        <f t="shared" si="395"/>
        <v>#DIV/0!</v>
      </c>
      <c r="AO130" s="365"/>
      <c r="AP130" s="365"/>
      <c r="AQ130" s="366" t="e">
        <f t="shared" si="396"/>
        <v>#DIV/0!</v>
      </c>
      <c r="AR130" s="358"/>
    </row>
    <row r="131" spans="1:44" s="285" customFormat="1" ht="54" hidden="1" customHeight="1" x14ac:dyDescent="0.25">
      <c r="A131" s="759"/>
      <c r="B131" s="748"/>
      <c r="C131" s="748"/>
      <c r="D131" s="380" t="s">
        <v>292</v>
      </c>
      <c r="E131" s="365" t="e">
        <f>H131+K131+N131+Q131+T131+W131+Z131+AC131+AF131+AI131+AL131+#REF!</f>
        <v>#REF!</v>
      </c>
      <c r="F131" s="365" t="e">
        <f>I131+L131+O131+R131+U131+-X131+AA131+AD131+AG131+AJ131+AM131+#REF!</f>
        <v>#REF!</v>
      </c>
      <c r="G131" s="367" t="e">
        <f t="shared" si="378"/>
        <v>#REF!</v>
      </c>
      <c r="H131" s="365"/>
      <c r="I131" s="365"/>
      <c r="J131" s="366" t="e">
        <f t="shared" si="379"/>
        <v>#DIV/0!</v>
      </c>
      <c r="K131" s="365"/>
      <c r="L131" s="365"/>
      <c r="M131" s="366" t="e">
        <f t="shared" si="390"/>
        <v>#DIV/0!</v>
      </c>
      <c r="N131" s="365"/>
      <c r="O131" s="365"/>
      <c r="P131" s="366" t="e">
        <f t="shared" si="391"/>
        <v>#DIV/0!</v>
      </c>
      <c r="Q131" s="365"/>
      <c r="R131" s="365"/>
      <c r="S131" s="366" t="e">
        <f t="shared" si="392"/>
        <v>#DIV/0!</v>
      </c>
      <c r="T131" s="365"/>
      <c r="U131" s="365"/>
      <c r="V131" s="366" t="e">
        <f t="shared" si="393"/>
        <v>#DIV/0!</v>
      </c>
      <c r="W131" s="365"/>
      <c r="X131" s="365"/>
      <c r="Y131" s="366" t="e">
        <f t="shared" si="394"/>
        <v>#DIV/0!</v>
      </c>
      <c r="Z131" s="365"/>
      <c r="AA131" s="365"/>
      <c r="AB131" s="366" t="e">
        <f t="shared" si="381"/>
        <v>#DIV/0!</v>
      </c>
      <c r="AC131" s="365"/>
      <c r="AD131" s="365"/>
      <c r="AE131" s="366" t="e">
        <f t="shared" si="383"/>
        <v>#DIV/0!</v>
      </c>
      <c r="AF131" s="365"/>
      <c r="AG131" s="365"/>
      <c r="AH131" s="366" t="e">
        <f t="shared" si="385"/>
        <v>#DIV/0!</v>
      </c>
      <c r="AI131" s="365"/>
      <c r="AJ131" s="365"/>
      <c r="AK131" s="367" t="e">
        <f t="shared" si="387"/>
        <v>#DIV/0!</v>
      </c>
      <c r="AL131" s="365"/>
      <c r="AM131" s="365"/>
      <c r="AN131" s="366" t="e">
        <f t="shared" si="395"/>
        <v>#DIV/0!</v>
      </c>
      <c r="AO131" s="365"/>
      <c r="AP131" s="365"/>
      <c r="AQ131" s="366" t="e">
        <f t="shared" si="396"/>
        <v>#DIV/0!</v>
      </c>
      <c r="AR131" s="358"/>
    </row>
    <row r="132" spans="1:44" s="285" customFormat="1" ht="54" hidden="1" customHeight="1" x14ac:dyDescent="0.25">
      <c r="A132" s="759"/>
      <c r="B132" s="748"/>
      <c r="C132" s="748"/>
      <c r="D132" s="380" t="s">
        <v>285</v>
      </c>
      <c r="E132" s="365" t="e">
        <f>H132+K132+N132+Q132+T132+W132+Z132+AC132+AF132+AI132+AL132+#REF!</f>
        <v>#REF!</v>
      </c>
      <c r="F132" s="365" t="e">
        <f>I132+L132+O132+R132+U132+-X132+AA132+AD132+AG132+AJ132+AM132+#REF!</f>
        <v>#REF!</v>
      </c>
      <c r="G132" s="367" t="e">
        <f t="shared" si="378"/>
        <v>#REF!</v>
      </c>
      <c r="H132" s="365"/>
      <c r="I132" s="365"/>
      <c r="J132" s="366" t="e">
        <f t="shared" si="379"/>
        <v>#DIV/0!</v>
      </c>
      <c r="K132" s="365"/>
      <c r="L132" s="365"/>
      <c r="M132" s="366" t="e">
        <f t="shared" si="390"/>
        <v>#DIV/0!</v>
      </c>
      <c r="N132" s="365"/>
      <c r="O132" s="365"/>
      <c r="P132" s="366" t="e">
        <f t="shared" si="391"/>
        <v>#DIV/0!</v>
      </c>
      <c r="Q132" s="365"/>
      <c r="R132" s="365"/>
      <c r="S132" s="366" t="e">
        <f t="shared" si="392"/>
        <v>#DIV/0!</v>
      </c>
      <c r="T132" s="365"/>
      <c r="U132" s="365"/>
      <c r="V132" s="366" t="e">
        <f t="shared" si="393"/>
        <v>#DIV/0!</v>
      </c>
      <c r="W132" s="365"/>
      <c r="X132" s="365"/>
      <c r="Y132" s="366" t="e">
        <f t="shared" si="394"/>
        <v>#DIV/0!</v>
      </c>
      <c r="Z132" s="365"/>
      <c r="AA132" s="365"/>
      <c r="AB132" s="366" t="e">
        <f t="shared" si="381"/>
        <v>#DIV/0!</v>
      </c>
      <c r="AC132" s="365"/>
      <c r="AD132" s="365"/>
      <c r="AE132" s="366" t="e">
        <f t="shared" si="383"/>
        <v>#DIV/0!</v>
      </c>
      <c r="AF132" s="365"/>
      <c r="AG132" s="365"/>
      <c r="AH132" s="366" t="e">
        <f t="shared" si="385"/>
        <v>#DIV/0!</v>
      </c>
      <c r="AI132" s="365"/>
      <c r="AJ132" s="365"/>
      <c r="AK132" s="367" t="e">
        <f t="shared" si="387"/>
        <v>#DIV/0!</v>
      </c>
      <c r="AL132" s="365"/>
      <c r="AM132" s="365"/>
      <c r="AN132" s="366" t="e">
        <f t="shared" si="395"/>
        <v>#DIV/0!</v>
      </c>
      <c r="AO132" s="365"/>
      <c r="AP132" s="365"/>
      <c r="AQ132" s="366" t="e">
        <f t="shared" si="396"/>
        <v>#DIV/0!</v>
      </c>
      <c r="AR132" s="358"/>
    </row>
    <row r="133" spans="1:44" s="285" customFormat="1" ht="54" hidden="1" customHeight="1" thickBot="1" x14ac:dyDescent="0.3">
      <c r="A133" s="760"/>
      <c r="B133" s="751"/>
      <c r="C133" s="751"/>
      <c r="D133" s="381" t="s">
        <v>43</v>
      </c>
      <c r="E133" s="382" t="e">
        <f>H133+K133+N133+Q133+T133+W133+Z133+AC133+AF133+AI133+AL133+#REF!</f>
        <v>#REF!</v>
      </c>
      <c r="F133" s="382" t="e">
        <f>I133+L133+O133+R133+U133+-X133+AA133+AD133+AG133+AJ133+AM133+#REF!</f>
        <v>#REF!</v>
      </c>
      <c r="G133" s="383" t="e">
        <f t="shared" si="378"/>
        <v>#REF!</v>
      </c>
      <c r="H133" s="382"/>
      <c r="I133" s="382"/>
      <c r="J133" s="384" t="e">
        <f t="shared" si="379"/>
        <v>#DIV/0!</v>
      </c>
      <c r="K133" s="382"/>
      <c r="L133" s="382"/>
      <c r="M133" s="384" t="e">
        <f t="shared" si="390"/>
        <v>#DIV/0!</v>
      </c>
      <c r="N133" s="382"/>
      <c r="O133" s="382"/>
      <c r="P133" s="384" t="e">
        <f t="shared" si="391"/>
        <v>#DIV/0!</v>
      </c>
      <c r="Q133" s="382"/>
      <c r="R133" s="382"/>
      <c r="S133" s="384" t="e">
        <f t="shared" si="392"/>
        <v>#DIV/0!</v>
      </c>
      <c r="T133" s="382"/>
      <c r="U133" s="382"/>
      <c r="V133" s="384" t="e">
        <f t="shared" si="393"/>
        <v>#DIV/0!</v>
      </c>
      <c r="W133" s="382"/>
      <c r="X133" s="382"/>
      <c r="Y133" s="384" t="e">
        <f t="shared" si="394"/>
        <v>#DIV/0!</v>
      </c>
      <c r="Z133" s="382"/>
      <c r="AA133" s="382"/>
      <c r="AB133" s="384" t="e">
        <f t="shared" si="381"/>
        <v>#DIV/0!</v>
      </c>
      <c r="AC133" s="382"/>
      <c r="AD133" s="382"/>
      <c r="AE133" s="384" t="e">
        <f t="shared" si="383"/>
        <v>#DIV/0!</v>
      </c>
      <c r="AF133" s="382"/>
      <c r="AG133" s="382"/>
      <c r="AH133" s="384" t="e">
        <f t="shared" si="385"/>
        <v>#DIV/0!</v>
      </c>
      <c r="AI133" s="382"/>
      <c r="AJ133" s="382"/>
      <c r="AK133" s="383" t="e">
        <f t="shared" si="387"/>
        <v>#DIV/0!</v>
      </c>
      <c r="AL133" s="382"/>
      <c r="AM133" s="382"/>
      <c r="AN133" s="384" t="e">
        <f t="shared" si="395"/>
        <v>#DIV/0!</v>
      </c>
      <c r="AO133" s="382"/>
      <c r="AP133" s="382"/>
      <c r="AQ133" s="384" t="e">
        <f t="shared" si="396"/>
        <v>#DIV/0!</v>
      </c>
      <c r="AR133" s="385"/>
    </row>
    <row r="134" spans="1:44" s="285" customFormat="1" ht="147" customHeight="1" x14ac:dyDescent="0.25">
      <c r="A134" s="678" t="s">
        <v>307</v>
      </c>
      <c r="B134" s="743" t="s">
        <v>437</v>
      </c>
      <c r="C134" s="743"/>
      <c r="D134" s="280" t="s">
        <v>41</v>
      </c>
      <c r="E134" s="200">
        <f>H134+K134+N134+Q134+T134+W134+Z134+AC134+AF134+AI134+AL134+AO134</f>
        <v>2091.3999999999996</v>
      </c>
      <c r="F134" s="200">
        <f>I134+L134+O134+R134+U134+X134+AA134+AD134+AG134+AJ134+AM134+AP134</f>
        <v>1219.3</v>
      </c>
      <c r="G134" s="202">
        <f>F134/E134</f>
        <v>0.58300659845079861</v>
      </c>
      <c r="H134" s="200">
        <f>H135+H136+H137+H138+H139+H140</f>
        <v>0</v>
      </c>
      <c r="I134" s="200">
        <f>I135+I136+I137+I138+I139+I140</f>
        <v>0</v>
      </c>
      <c r="J134" s="356"/>
      <c r="K134" s="200">
        <f>K135+K136+K137+K138+K139+K140</f>
        <v>235.1</v>
      </c>
      <c r="L134" s="200">
        <f>L135+L136+L137+L138+L139+L140</f>
        <v>235.1</v>
      </c>
      <c r="M134" s="202">
        <f>L134/K134</f>
        <v>1</v>
      </c>
      <c r="N134" s="200">
        <f>N135+N136+N137+N138+N139+N140</f>
        <v>405.1</v>
      </c>
      <c r="O134" s="200">
        <f>O135+O136+O137+O138+O139+O140</f>
        <v>405.1</v>
      </c>
      <c r="P134" s="201">
        <f>O134/N134</f>
        <v>1</v>
      </c>
      <c r="Q134" s="368">
        <f>Q135+Q136+Q137+Q138+Q139+Q140</f>
        <v>64.5</v>
      </c>
      <c r="R134" s="368">
        <f>R135+R136+R137+R138+R139+R140</f>
        <v>64.5</v>
      </c>
      <c r="S134" s="397">
        <f>R134/Q134</f>
        <v>1</v>
      </c>
      <c r="T134" s="200">
        <f>T135+T136+T137+T138+T139+T140</f>
        <v>99.3</v>
      </c>
      <c r="U134" s="200">
        <f>U135+U136+U137+U138+U139+U140</f>
        <v>99.3</v>
      </c>
      <c r="V134" s="201">
        <f>U134/T134</f>
        <v>1</v>
      </c>
      <c r="W134" s="200">
        <f>W135+W136+W137+W138+W139+W140</f>
        <v>144.4</v>
      </c>
      <c r="X134" s="200">
        <f>X135+X136+X137+X138+X139+X140</f>
        <v>144.4</v>
      </c>
      <c r="Y134" s="202">
        <f>X134/W134*1</f>
        <v>1</v>
      </c>
      <c r="Z134" s="200">
        <f t="shared" ref="Z134:AA134" si="398">Z135+Z136+Z137+Z138+Z139+Z140</f>
        <v>569.70000000000005</v>
      </c>
      <c r="AA134" s="200">
        <f t="shared" si="398"/>
        <v>192.6</v>
      </c>
      <c r="AB134" s="201">
        <v>0</v>
      </c>
      <c r="AC134" s="200">
        <f t="shared" ref="AC134:AD134" si="399">AC135+AC136+AC137+AC138+AC139+AC140</f>
        <v>78.3</v>
      </c>
      <c r="AD134" s="200">
        <f t="shared" si="399"/>
        <v>78.3</v>
      </c>
      <c r="AE134" s="201">
        <f t="shared" ref="AE134" si="400">AD134/AC134</f>
        <v>1</v>
      </c>
      <c r="AF134" s="200">
        <f t="shared" ref="AF134:AG134" si="401">AF135+AF136+AF137+AF138+AF139+AF140</f>
        <v>100.2</v>
      </c>
      <c r="AG134" s="200">
        <f t="shared" si="401"/>
        <v>0</v>
      </c>
      <c r="AH134" s="201">
        <f t="shared" ref="AH134:AH136" si="402">AG134/AF134</f>
        <v>0</v>
      </c>
      <c r="AI134" s="200">
        <f t="shared" ref="AI134:AJ134" si="403">AI135+AI136+AI137+AI138+AI139+AI140</f>
        <v>0</v>
      </c>
      <c r="AJ134" s="200">
        <f t="shared" si="403"/>
        <v>0</v>
      </c>
      <c r="AK134" s="201" t="e">
        <f t="shared" si="387"/>
        <v>#DIV/0!</v>
      </c>
      <c r="AL134" s="200">
        <f t="shared" ref="AL134:AM134" si="404">AL135+AL136+AL137+AL138+AL139+AL140</f>
        <v>163.30000000000001</v>
      </c>
      <c r="AM134" s="200">
        <f t="shared" si="404"/>
        <v>0</v>
      </c>
      <c r="AN134" s="201">
        <f t="shared" ref="AN134" si="405">AM134/AL134</f>
        <v>0</v>
      </c>
      <c r="AO134" s="200">
        <f>AO135+AO136+AO137+AO138+AO139+AO140</f>
        <v>231.5</v>
      </c>
      <c r="AP134" s="200">
        <f>AP135+AP136+AP137+AP138+AP139+AP140</f>
        <v>0</v>
      </c>
      <c r="AQ134" s="201">
        <f t="shared" ref="AQ134" si="406">AP134/AO134</f>
        <v>0</v>
      </c>
      <c r="AR134" s="357" t="s">
        <v>566</v>
      </c>
    </row>
    <row r="135" spans="1:44" s="285" customFormat="1" ht="111.75" customHeight="1" x14ac:dyDescent="0.25">
      <c r="A135" s="679"/>
      <c r="B135" s="744"/>
      <c r="C135" s="744"/>
      <c r="D135" s="306" t="s">
        <v>37</v>
      </c>
      <c r="E135" s="365">
        <f>H135+K135+N135+Q135+T135+W135+Z135+AC135+AF135+AI135+AL135+AO135</f>
        <v>0</v>
      </c>
      <c r="F135" s="365">
        <f>I135+L135+O135+R135+U135+X135+AA135+AD135+AG135+AJ135+AM135+AP135</f>
        <v>0</v>
      </c>
      <c r="G135" s="367"/>
      <c r="H135" s="365"/>
      <c r="I135" s="365"/>
      <c r="J135" s="366"/>
      <c r="K135" s="365"/>
      <c r="L135" s="365"/>
      <c r="M135" s="366"/>
      <c r="N135" s="365"/>
      <c r="O135" s="365"/>
      <c r="P135" s="366"/>
      <c r="Q135" s="365"/>
      <c r="R135" s="365"/>
      <c r="S135" s="366"/>
      <c r="T135" s="365"/>
      <c r="U135" s="365"/>
      <c r="V135" s="366"/>
      <c r="W135" s="365"/>
      <c r="X135" s="365"/>
      <c r="Y135" s="366"/>
      <c r="Z135" s="365"/>
      <c r="AA135" s="365"/>
      <c r="AB135" s="366"/>
      <c r="AC135" s="365"/>
      <c r="AD135" s="365"/>
      <c r="AE135" s="366"/>
      <c r="AF135" s="365"/>
      <c r="AG135" s="365"/>
      <c r="AH135" s="366"/>
      <c r="AI135" s="365"/>
      <c r="AJ135" s="365"/>
      <c r="AK135" s="367"/>
      <c r="AL135" s="365"/>
      <c r="AM135" s="365"/>
      <c r="AN135" s="366"/>
      <c r="AO135" s="365"/>
      <c r="AP135" s="365"/>
      <c r="AQ135" s="366"/>
      <c r="AR135" s="358"/>
    </row>
    <row r="136" spans="1:44" s="285" customFormat="1" ht="289.5" customHeight="1" x14ac:dyDescent="0.25">
      <c r="A136" s="679"/>
      <c r="B136" s="744"/>
      <c r="C136" s="744"/>
      <c r="D136" s="305" t="s">
        <v>2</v>
      </c>
      <c r="E136" s="307">
        <f t="shared" ref="E136:F140" si="407">H136+K136+N136+Q136+T136+W136+Z136+AC136+AF136+AI136+AL136+AO136</f>
        <v>2091.3999999999996</v>
      </c>
      <c r="F136" s="307">
        <f t="shared" si="407"/>
        <v>1219.3</v>
      </c>
      <c r="G136" s="201">
        <f t="shared" ref="G136" si="408">F136/E136</f>
        <v>0.58300659845079861</v>
      </c>
      <c r="H136" s="307"/>
      <c r="I136" s="307"/>
      <c r="J136" s="204"/>
      <c r="K136" s="307">
        <v>235.1</v>
      </c>
      <c r="L136" s="307">
        <v>235.1</v>
      </c>
      <c r="M136" s="201">
        <f>L136/K136</f>
        <v>1</v>
      </c>
      <c r="N136" s="307">
        <v>405.1</v>
      </c>
      <c r="O136" s="307">
        <v>405.1</v>
      </c>
      <c r="P136" s="201">
        <f>O136/N136</f>
        <v>1</v>
      </c>
      <c r="Q136" s="365">
        <v>64.5</v>
      </c>
      <c r="R136" s="365">
        <v>64.5</v>
      </c>
      <c r="S136" s="364">
        <f>R136/Q136</f>
        <v>1</v>
      </c>
      <c r="T136" s="307">
        <v>99.3</v>
      </c>
      <c r="U136" s="307">
        <v>99.3</v>
      </c>
      <c r="V136" s="201">
        <f>U136/T136</f>
        <v>1</v>
      </c>
      <c r="W136" s="307">
        <v>144.4</v>
      </c>
      <c r="X136" s="307">
        <v>144.4</v>
      </c>
      <c r="Y136" s="201">
        <f>X136/W136*1</f>
        <v>1</v>
      </c>
      <c r="Z136" s="307">
        <v>569.70000000000005</v>
      </c>
      <c r="AA136" s="307">
        <v>192.6</v>
      </c>
      <c r="AB136" s="201">
        <f t="shared" ref="AB136" si="409">AA136/Z136</f>
        <v>0.3380726698262243</v>
      </c>
      <c r="AC136" s="307">
        <v>78.3</v>
      </c>
      <c r="AD136" s="307">
        <v>78.3</v>
      </c>
      <c r="AE136" s="201">
        <f t="shared" ref="AE136" si="410">AD136/AC136</f>
        <v>1</v>
      </c>
      <c r="AF136" s="307">
        <v>100.2</v>
      </c>
      <c r="AG136" s="307"/>
      <c r="AH136" s="201">
        <f t="shared" si="402"/>
        <v>0</v>
      </c>
      <c r="AI136" s="307"/>
      <c r="AJ136" s="307"/>
      <c r="AK136" s="201" t="e">
        <f t="shared" si="387"/>
        <v>#DIV/0!</v>
      </c>
      <c r="AL136" s="307">
        <v>163.30000000000001</v>
      </c>
      <c r="AM136" s="307"/>
      <c r="AN136" s="201">
        <f t="shared" ref="AN136" si="411">AM136/AL136</f>
        <v>0</v>
      </c>
      <c r="AO136" s="307">
        <v>231.5</v>
      </c>
      <c r="AP136" s="307"/>
      <c r="AQ136" s="201">
        <f t="shared" ref="AQ136" si="412">AP136/AO136</f>
        <v>0</v>
      </c>
      <c r="AR136" s="358" t="s">
        <v>567</v>
      </c>
    </row>
    <row r="137" spans="1:44" s="285" customFormat="1" ht="78.75" customHeight="1" x14ac:dyDescent="0.25">
      <c r="A137" s="679"/>
      <c r="B137" s="744"/>
      <c r="C137" s="744"/>
      <c r="D137" s="305" t="s">
        <v>284</v>
      </c>
      <c r="E137" s="365">
        <f t="shared" si="407"/>
        <v>0</v>
      </c>
      <c r="F137" s="365">
        <f t="shared" si="407"/>
        <v>0</v>
      </c>
      <c r="G137" s="364"/>
      <c r="H137" s="365"/>
      <c r="I137" s="365"/>
      <c r="J137" s="366"/>
      <c r="K137" s="365"/>
      <c r="L137" s="365"/>
      <c r="M137" s="366"/>
      <c r="N137" s="365"/>
      <c r="O137" s="365"/>
      <c r="P137" s="366"/>
      <c r="Q137" s="365"/>
      <c r="R137" s="365"/>
      <c r="S137" s="366"/>
      <c r="T137" s="365"/>
      <c r="U137" s="365"/>
      <c r="V137" s="366"/>
      <c r="W137" s="365"/>
      <c r="X137" s="365"/>
      <c r="Y137" s="366"/>
      <c r="Z137" s="365"/>
      <c r="AA137" s="365"/>
      <c r="AB137" s="366"/>
      <c r="AC137" s="365"/>
      <c r="AD137" s="365"/>
      <c r="AE137" s="366"/>
      <c r="AF137" s="365"/>
      <c r="AG137" s="365"/>
      <c r="AH137" s="366"/>
      <c r="AI137" s="365"/>
      <c r="AJ137" s="365"/>
      <c r="AK137" s="367"/>
      <c r="AL137" s="365"/>
      <c r="AM137" s="365"/>
      <c r="AN137" s="366"/>
      <c r="AO137" s="365"/>
      <c r="AP137" s="365"/>
      <c r="AQ137" s="366"/>
      <c r="AR137" s="358"/>
    </row>
    <row r="138" spans="1:44" s="285" customFormat="1" ht="377.25" customHeight="1" x14ac:dyDescent="0.25">
      <c r="A138" s="679"/>
      <c r="B138" s="744"/>
      <c r="C138" s="744"/>
      <c r="D138" s="305" t="s">
        <v>292</v>
      </c>
      <c r="E138" s="375">
        <f t="shared" si="407"/>
        <v>0</v>
      </c>
      <c r="F138" s="375">
        <f t="shared" si="407"/>
        <v>0</v>
      </c>
      <c r="G138" s="364"/>
      <c r="H138" s="365"/>
      <c r="I138" s="365"/>
      <c r="J138" s="366"/>
      <c r="K138" s="365"/>
      <c r="L138" s="365"/>
      <c r="M138" s="366"/>
      <c r="N138" s="365"/>
      <c r="O138" s="365"/>
      <c r="P138" s="366"/>
      <c r="Q138" s="365"/>
      <c r="R138" s="365"/>
      <c r="S138" s="366"/>
      <c r="T138" s="365"/>
      <c r="U138" s="365"/>
      <c r="V138" s="366"/>
      <c r="W138" s="365"/>
      <c r="X138" s="365"/>
      <c r="Y138" s="366"/>
      <c r="Z138" s="365"/>
      <c r="AA138" s="365"/>
      <c r="AB138" s="366"/>
      <c r="AC138" s="365"/>
      <c r="AD138" s="365"/>
      <c r="AE138" s="366"/>
      <c r="AF138" s="365"/>
      <c r="AG138" s="365"/>
      <c r="AH138" s="366"/>
      <c r="AI138" s="365"/>
      <c r="AJ138" s="365"/>
      <c r="AK138" s="367"/>
      <c r="AL138" s="365"/>
      <c r="AM138" s="365"/>
      <c r="AN138" s="366"/>
      <c r="AO138" s="365"/>
      <c r="AP138" s="365"/>
      <c r="AQ138" s="366"/>
      <c r="AR138" s="358"/>
    </row>
    <row r="139" spans="1:44" s="285" customFormat="1" ht="114.75" customHeight="1" x14ac:dyDescent="0.25">
      <c r="A139" s="679"/>
      <c r="B139" s="744"/>
      <c r="C139" s="744"/>
      <c r="D139" s="305" t="s">
        <v>285</v>
      </c>
      <c r="E139" s="365">
        <f t="shared" si="407"/>
        <v>0</v>
      </c>
      <c r="F139" s="365">
        <f t="shared" si="407"/>
        <v>0</v>
      </c>
      <c r="G139" s="364"/>
      <c r="H139" s="365"/>
      <c r="I139" s="365"/>
      <c r="J139" s="366"/>
      <c r="K139" s="365"/>
      <c r="L139" s="365"/>
      <c r="M139" s="366"/>
      <c r="N139" s="365"/>
      <c r="O139" s="365"/>
      <c r="P139" s="366"/>
      <c r="Q139" s="365"/>
      <c r="R139" s="365"/>
      <c r="S139" s="366"/>
      <c r="T139" s="365"/>
      <c r="U139" s="365"/>
      <c r="V139" s="366"/>
      <c r="W139" s="365"/>
      <c r="X139" s="365"/>
      <c r="Y139" s="366"/>
      <c r="Z139" s="365"/>
      <c r="AA139" s="365"/>
      <c r="AB139" s="366"/>
      <c r="AC139" s="365"/>
      <c r="AD139" s="365"/>
      <c r="AE139" s="366"/>
      <c r="AF139" s="365"/>
      <c r="AG139" s="365"/>
      <c r="AH139" s="366"/>
      <c r="AI139" s="365"/>
      <c r="AJ139" s="365"/>
      <c r="AK139" s="367"/>
      <c r="AL139" s="365"/>
      <c r="AM139" s="365"/>
      <c r="AN139" s="366"/>
      <c r="AO139" s="365"/>
      <c r="AP139" s="365"/>
      <c r="AQ139" s="366"/>
      <c r="AR139" s="358"/>
    </row>
    <row r="140" spans="1:44" s="285" customFormat="1" ht="114.75" customHeight="1" thickBot="1" x14ac:dyDescent="0.3">
      <c r="A140" s="680"/>
      <c r="B140" s="745"/>
      <c r="C140" s="745"/>
      <c r="D140" s="282" t="s">
        <v>43</v>
      </c>
      <c r="E140" s="369">
        <f t="shared" si="407"/>
        <v>0</v>
      </c>
      <c r="F140" s="369">
        <f t="shared" si="407"/>
        <v>0</v>
      </c>
      <c r="G140" s="370"/>
      <c r="H140" s="369"/>
      <c r="I140" s="369"/>
      <c r="J140" s="371"/>
      <c r="K140" s="369"/>
      <c r="L140" s="369"/>
      <c r="M140" s="371"/>
      <c r="N140" s="369"/>
      <c r="O140" s="369"/>
      <c r="P140" s="371"/>
      <c r="Q140" s="369"/>
      <c r="R140" s="369"/>
      <c r="S140" s="371"/>
      <c r="T140" s="369"/>
      <c r="U140" s="369"/>
      <c r="V140" s="371"/>
      <c r="W140" s="369"/>
      <c r="X140" s="369"/>
      <c r="Y140" s="371"/>
      <c r="Z140" s="369"/>
      <c r="AA140" s="369"/>
      <c r="AB140" s="371"/>
      <c r="AC140" s="369"/>
      <c r="AD140" s="369"/>
      <c r="AE140" s="371"/>
      <c r="AF140" s="369"/>
      <c r="AG140" s="369"/>
      <c r="AH140" s="371"/>
      <c r="AI140" s="369"/>
      <c r="AJ140" s="369"/>
      <c r="AK140" s="372"/>
      <c r="AL140" s="369"/>
      <c r="AM140" s="369"/>
      <c r="AN140" s="371"/>
      <c r="AO140" s="369"/>
      <c r="AP140" s="369"/>
      <c r="AQ140" s="371"/>
      <c r="AR140" s="373"/>
    </row>
    <row r="141" spans="1:44" s="285" customFormat="1" ht="146.25" customHeight="1" x14ac:dyDescent="0.25">
      <c r="A141" s="678" t="s">
        <v>308</v>
      </c>
      <c r="B141" s="754" t="s">
        <v>343</v>
      </c>
      <c r="C141" s="743"/>
      <c r="D141" s="386" t="s">
        <v>41</v>
      </c>
      <c r="E141" s="387">
        <f>H141+K141+N141+Q141+T141+W141+Z141+AC141+AF141+AI141+AL141+AO141</f>
        <v>8886.6</v>
      </c>
      <c r="F141" s="387">
        <f>I141+L141+O141+R141+U141+X141+AA141+AD141+AG141+AJ141+AM141+AP141</f>
        <v>4225.1000000000004</v>
      </c>
      <c r="G141" s="531">
        <f>F141/E141</f>
        <v>0.47544617739067813</v>
      </c>
      <c r="H141" s="387">
        <f>H142+H143+H144+H145+H146+H147</f>
        <v>0</v>
      </c>
      <c r="I141" s="387">
        <f>I142+I143+I144+I145+I146+I147</f>
        <v>0</v>
      </c>
      <c r="J141" s="388"/>
      <c r="K141" s="387">
        <f>K142+K143+K144+K145+K146+K147</f>
        <v>1925.1</v>
      </c>
      <c r="L141" s="387">
        <f>L142+L143+L144+L145+L146+L147</f>
        <v>1925.1</v>
      </c>
      <c r="M141" s="388"/>
      <c r="N141" s="387">
        <f>N142+N143+N144+N145+N146+N147</f>
        <v>0</v>
      </c>
      <c r="O141" s="387">
        <f>O142+O143+O144+O145+O146+O147</f>
        <v>0</v>
      </c>
      <c r="P141" s="388"/>
      <c r="Q141" s="368">
        <f>Q142+Q143+Q144+Q145+Q146+Q147</f>
        <v>0</v>
      </c>
      <c r="R141" s="368">
        <f>R142+R143+R144+R145+R146+R147</f>
        <v>0</v>
      </c>
      <c r="S141" s="396"/>
      <c r="T141" s="387">
        <f>T142+T143+T144+T145+T146+T147</f>
        <v>2300</v>
      </c>
      <c r="U141" s="387">
        <f>U142+U143+U144+U145+U146+U147</f>
        <v>2300</v>
      </c>
      <c r="V141" s="389">
        <f>U141/T141</f>
        <v>1</v>
      </c>
      <c r="W141" s="387">
        <f>W142+W143+W144+W145+W146+W147</f>
        <v>0</v>
      </c>
      <c r="X141" s="387">
        <f>X142+X143+X144+X145+X146+X147</f>
        <v>0</v>
      </c>
      <c r="Y141" s="388"/>
      <c r="Z141" s="387">
        <f t="shared" ref="Z141:AA141" si="413">Z142+Z143+Z144+Z145+Z146+Z147</f>
        <v>4661.5</v>
      </c>
      <c r="AA141" s="387">
        <f t="shared" si="413"/>
        <v>0</v>
      </c>
      <c r="AB141" s="388"/>
      <c r="AC141" s="387">
        <f t="shared" ref="AC141:AD141" si="414">AC142+AC143+AC144+AC145+AC146+AC147</f>
        <v>0</v>
      </c>
      <c r="AD141" s="387">
        <f t="shared" si="414"/>
        <v>0</v>
      </c>
      <c r="AE141" s="388"/>
      <c r="AF141" s="387">
        <f t="shared" ref="AF141:AG141" si="415">AF142+AF143+AF144+AF145+AF146+AF147</f>
        <v>0</v>
      </c>
      <c r="AG141" s="387">
        <f t="shared" si="415"/>
        <v>0</v>
      </c>
      <c r="AH141" s="236"/>
      <c r="AI141" s="387">
        <f t="shared" ref="AI141:AJ141" si="416">AI142+AI143+AI144+AI145+AI146+AI147</f>
        <v>0</v>
      </c>
      <c r="AJ141" s="387">
        <f t="shared" si="416"/>
        <v>0</v>
      </c>
      <c r="AK141" s="390"/>
      <c r="AL141" s="387">
        <f t="shared" ref="AL141:AM141" si="417">AL142+AL143+AL144+AL145+AL146+AL147</f>
        <v>0</v>
      </c>
      <c r="AM141" s="387">
        <f t="shared" si="417"/>
        <v>0</v>
      </c>
      <c r="AN141" s="390"/>
      <c r="AO141" s="387">
        <f>AO142+AO143+AO144+AO145+AO146+AO147</f>
        <v>0</v>
      </c>
      <c r="AP141" s="387">
        <f>AP142+AP143+AP144+AP145+AP146+AP147</f>
        <v>0</v>
      </c>
      <c r="AQ141" s="388"/>
      <c r="AR141" s="517" t="s">
        <v>507</v>
      </c>
    </row>
    <row r="142" spans="1:44" s="285" customFormat="1" ht="114.75" customHeight="1" thickBot="1" x14ac:dyDescent="0.3">
      <c r="A142" s="679"/>
      <c r="B142" s="755"/>
      <c r="C142" s="744"/>
      <c r="D142" s="223" t="s">
        <v>37</v>
      </c>
      <c r="E142" s="392">
        <f>H142+K142+N142+Q142+T142+W142+Z142+AC142+AF142+AI142+AL142+AO142</f>
        <v>0</v>
      </c>
      <c r="F142" s="392">
        <f>I142+L142+O142+R142+U142+X142+AA142+AD142+AG142+AJ142+AM142+AP142</f>
        <v>0</v>
      </c>
      <c r="G142" s="394"/>
      <c r="H142" s="392"/>
      <c r="I142" s="392"/>
      <c r="J142" s="393"/>
      <c r="K142" s="392"/>
      <c r="L142" s="392"/>
      <c r="M142" s="393"/>
      <c r="N142" s="392"/>
      <c r="O142" s="392"/>
      <c r="P142" s="393"/>
      <c r="Q142" s="365"/>
      <c r="R142" s="365"/>
      <c r="S142" s="366"/>
      <c r="T142" s="392"/>
      <c r="U142" s="392"/>
      <c r="V142" s="389"/>
      <c r="W142" s="392"/>
      <c r="X142" s="392"/>
      <c r="Y142" s="393"/>
      <c r="Z142" s="392"/>
      <c r="AA142" s="392"/>
      <c r="AB142" s="393"/>
      <c r="AC142" s="392"/>
      <c r="AD142" s="392"/>
      <c r="AE142" s="393"/>
      <c r="AF142" s="392"/>
      <c r="AG142" s="392"/>
      <c r="AH142" s="393"/>
      <c r="AI142" s="392"/>
      <c r="AJ142" s="392"/>
      <c r="AK142" s="394"/>
      <c r="AL142" s="392"/>
      <c r="AM142" s="392"/>
      <c r="AN142" s="393"/>
      <c r="AO142" s="392"/>
      <c r="AP142" s="392"/>
      <c r="AQ142" s="393"/>
      <c r="AR142" s="395"/>
    </row>
    <row r="143" spans="1:44" s="285" customFormat="1" ht="409.5" customHeight="1" thickBot="1" x14ac:dyDescent="0.3">
      <c r="A143" s="679"/>
      <c r="B143" s="755"/>
      <c r="C143" s="744"/>
      <c r="D143" s="227" t="s">
        <v>2</v>
      </c>
      <c r="E143" s="392">
        <f>H143+K143+N143+Q143+T143+W143+Z143</f>
        <v>8886.6</v>
      </c>
      <c r="F143" s="392">
        <f>L143+U143</f>
        <v>4225.1000000000004</v>
      </c>
      <c r="G143" s="531">
        <f>F143/E143</f>
        <v>0.47544617739067813</v>
      </c>
      <c r="H143" s="392"/>
      <c r="I143" s="392"/>
      <c r="J143" s="393"/>
      <c r="K143" s="392">
        <v>1925.1</v>
      </c>
      <c r="L143" s="392">
        <v>1925.1</v>
      </c>
      <c r="M143" s="389">
        <v>0</v>
      </c>
      <c r="N143" s="392"/>
      <c r="O143" s="392"/>
      <c r="P143" s="532"/>
      <c r="Q143" s="365">
        <v>0</v>
      </c>
      <c r="R143" s="365"/>
      <c r="S143" s="397"/>
      <c r="T143" s="392">
        <v>2300</v>
      </c>
      <c r="U143" s="392">
        <v>2300</v>
      </c>
      <c r="V143" s="389">
        <f>U143/T143</f>
        <v>1</v>
      </c>
      <c r="W143" s="392"/>
      <c r="X143" s="392"/>
      <c r="Y143" s="393"/>
      <c r="Z143" s="392">
        <v>4661.5</v>
      </c>
      <c r="AA143" s="392"/>
      <c r="AB143" s="393"/>
      <c r="AC143" s="392"/>
      <c r="AD143" s="392"/>
      <c r="AE143" s="393"/>
      <c r="AF143" s="391"/>
      <c r="AG143" s="391"/>
      <c r="AH143" s="236"/>
      <c r="AI143" s="392"/>
      <c r="AJ143" s="392"/>
      <c r="AK143" s="394"/>
      <c r="AL143" s="392"/>
      <c r="AM143" s="392"/>
      <c r="AN143" s="393"/>
      <c r="AO143" s="392"/>
      <c r="AP143" s="392"/>
      <c r="AQ143" s="393"/>
      <c r="AR143" s="395" t="s">
        <v>508</v>
      </c>
    </row>
    <row r="144" spans="1:44" s="285" customFormat="1" ht="114.75" customHeight="1" thickBot="1" x14ac:dyDescent="0.3">
      <c r="A144" s="679"/>
      <c r="B144" s="755"/>
      <c r="C144" s="744"/>
      <c r="D144" s="227" t="s">
        <v>284</v>
      </c>
      <c r="E144" s="387">
        <f>H144+K144+N144+Q144+T144+W144+Z144+AC144+AF144+AI144+AL144+AO144</f>
        <v>0</v>
      </c>
      <c r="F144" s="392">
        <f t="shared" ref="E144:F147" si="418">I144+L144+O144+R144+U144+X144+AA144+AD144+AG144+AJ144+AM144+AP144</f>
        <v>0</v>
      </c>
      <c r="G144" s="389"/>
      <c r="H144" s="392"/>
      <c r="I144" s="392"/>
      <c r="J144" s="393"/>
      <c r="K144" s="392"/>
      <c r="L144" s="392"/>
      <c r="M144" s="393"/>
      <c r="N144" s="392">
        <v>0</v>
      </c>
      <c r="O144" s="392"/>
      <c r="P144" s="393"/>
      <c r="Q144" s="365">
        <v>0</v>
      </c>
      <c r="R144" s="365"/>
      <c r="S144" s="366"/>
      <c r="T144" s="392">
        <v>0</v>
      </c>
      <c r="U144" s="392"/>
      <c r="V144" s="393"/>
      <c r="W144" s="392">
        <v>0</v>
      </c>
      <c r="X144" s="392"/>
      <c r="Y144" s="393"/>
      <c r="Z144" s="392"/>
      <c r="AA144" s="392"/>
      <c r="AB144" s="393"/>
      <c r="AC144" s="392"/>
      <c r="AD144" s="392"/>
      <c r="AE144" s="393"/>
      <c r="AF144" s="392"/>
      <c r="AG144" s="392"/>
      <c r="AH144" s="393"/>
      <c r="AI144" s="392"/>
      <c r="AJ144" s="392"/>
      <c r="AK144" s="394"/>
      <c r="AL144" s="392"/>
      <c r="AM144" s="392"/>
      <c r="AN144" s="393"/>
      <c r="AO144" s="392"/>
      <c r="AP144" s="392"/>
      <c r="AQ144" s="393"/>
      <c r="AR144" s="395"/>
    </row>
    <row r="145" spans="1:44" s="285" customFormat="1" ht="363" customHeight="1" x14ac:dyDescent="0.25">
      <c r="A145" s="679"/>
      <c r="B145" s="755"/>
      <c r="C145" s="744"/>
      <c r="D145" s="227" t="s">
        <v>292</v>
      </c>
      <c r="E145" s="387">
        <f t="shared" si="418"/>
        <v>0</v>
      </c>
      <c r="F145" s="387">
        <f t="shared" si="418"/>
        <v>0</v>
      </c>
      <c r="G145" s="389"/>
      <c r="H145" s="392"/>
      <c r="I145" s="392"/>
      <c r="J145" s="393"/>
      <c r="K145" s="392"/>
      <c r="L145" s="392"/>
      <c r="M145" s="393"/>
      <c r="N145" s="392"/>
      <c r="O145" s="392"/>
      <c r="P145" s="393"/>
      <c r="Q145" s="365"/>
      <c r="R145" s="365"/>
      <c r="S145" s="366"/>
      <c r="T145" s="392"/>
      <c r="U145" s="392"/>
      <c r="V145" s="393"/>
      <c r="W145" s="392"/>
      <c r="X145" s="392"/>
      <c r="Y145" s="393"/>
      <c r="Z145" s="392"/>
      <c r="AA145" s="392"/>
      <c r="AB145" s="393"/>
      <c r="AC145" s="392"/>
      <c r="AD145" s="392"/>
      <c r="AE145" s="393"/>
      <c r="AF145" s="392"/>
      <c r="AG145" s="392"/>
      <c r="AH145" s="393"/>
      <c r="AI145" s="392"/>
      <c r="AJ145" s="392"/>
      <c r="AK145" s="394"/>
      <c r="AL145" s="392"/>
      <c r="AM145" s="392"/>
      <c r="AN145" s="393"/>
      <c r="AO145" s="392"/>
      <c r="AP145" s="392"/>
      <c r="AQ145" s="393"/>
      <c r="AR145" s="395"/>
    </row>
    <row r="146" spans="1:44" s="285" customFormat="1" ht="114.75" customHeight="1" x14ac:dyDescent="0.25">
      <c r="A146" s="679"/>
      <c r="B146" s="755"/>
      <c r="C146" s="744"/>
      <c r="D146" s="305" t="s">
        <v>285</v>
      </c>
      <c r="E146" s="365">
        <f t="shared" si="418"/>
        <v>0</v>
      </c>
      <c r="F146" s="365">
        <f t="shared" si="418"/>
        <v>0</v>
      </c>
      <c r="G146" s="364"/>
      <c r="H146" s="365"/>
      <c r="I146" s="365"/>
      <c r="J146" s="366"/>
      <c r="K146" s="365"/>
      <c r="L146" s="365"/>
      <c r="M146" s="366"/>
      <c r="N146" s="365"/>
      <c r="O146" s="365"/>
      <c r="P146" s="366"/>
      <c r="Q146" s="365"/>
      <c r="R146" s="365"/>
      <c r="S146" s="366"/>
      <c r="T146" s="365"/>
      <c r="U146" s="365"/>
      <c r="V146" s="366"/>
      <c r="W146" s="365"/>
      <c r="X146" s="365"/>
      <c r="Y146" s="366"/>
      <c r="Z146" s="365"/>
      <c r="AA146" s="365"/>
      <c r="AB146" s="366"/>
      <c r="AC146" s="365"/>
      <c r="AD146" s="365"/>
      <c r="AE146" s="366"/>
      <c r="AF146" s="365"/>
      <c r="AG146" s="365"/>
      <c r="AH146" s="366"/>
      <c r="AI146" s="365"/>
      <c r="AJ146" s="365"/>
      <c r="AK146" s="367"/>
      <c r="AL146" s="365"/>
      <c r="AM146" s="365"/>
      <c r="AN146" s="366"/>
      <c r="AO146" s="365"/>
      <c r="AP146" s="365"/>
      <c r="AQ146" s="366"/>
      <c r="AR146" s="358"/>
    </row>
    <row r="147" spans="1:44" s="285" customFormat="1" ht="114.75" customHeight="1" thickBot="1" x14ac:dyDescent="0.3">
      <c r="A147" s="680"/>
      <c r="B147" s="756"/>
      <c r="C147" s="745"/>
      <c r="D147" s="282" t="s">
        <v>43</v>
      </c>
      <c r="E147" s="369">
        <f t="shared" si="418"/>
        <v>0</v>
      </c>
      <c r="F147" s="369">
        <f t="shared" si="418"/>
        <v>0</v>
      </c>
      <c r="G147" s="370"/>
      <c r="H147" s="369"/>
      <c r="I147" s="369"/>
      <c r="J147" s="371"/>
      <c r="K147" s="369"/>
      <c r="L147" s="369"/>
      <c r="M147" s="371"/>
      <c r="N147" s="369"/>
      <c r="O147" s="369"/>
      <c r="P147" s="371"/>
      <c r="Q147" s="369"/>
      <c r="R147" s="369"/>
      <c r="S147" s="371"/>
      <c r="T147" s="369"/>
      <c r="U147" s="369"/>
      <c r="V147" s="371"/>
      <c r="W147" s="369"/>
      <c r="X147" s="369"/>
      <c r="Y147" s="371"/>
      <c r="Z147" s="369"/>
      <c r="AA147" s="369"/>
      <c r="AB147" s="371"/>
      <c r="AC147" s="369"/>
      <c r="AD147" s="369"/>
      <c r="AE147" s="371"/>
      <c r="AF147" s="369"/>
      <c r="AG147" s="369"/>
      <c r="AH147" s="371"/>
      <c r="AI147" s="369"/>
      <c r="AJ147" s="369"/>
      <c r="AK147" s="372"/>
      <c r="AL147" s="369"/>
      <c r="AM147" s="369"/>
      <c r="AN147" s="371"/>
      <c r="AO147" s="369"/>
      <c r="AP147" s="369"/>
      <c r="AQ147" s="371"/>
      <c r="AR147" s="373"/>
    </row>
    <row r="148" spans="1:44" s="285" customFormat="1" ht="54" hidden="1" customHeight="1" x14ac:dyDescent="0.25">
      <c r="A148" s="678" t="s">
        <v>417</v>
      </c>
      <c r="B148" s="743" t="s">
        <v>423</v>
      </c>
      <c r="C148" s="743"/>
      <c r="D148" s="280" t="s">
        <v>41</v>
      </c>
      <c r="E148" s="200">
        <f>H148+K148+N148+Q148+T148+W148+Z148+AC148+AF148+AI148+AL148+AO148</f>
        <v>0</v>
      </c>
      <c r="F148" s="200">
        <f>I148+L148+O148+R148+U148+X148+AA148+AD148+AG148+AJ148+AM148+AP148</f>
        <v>0</v>
      </c>
      <c r="G148" s="202">
        <v>0</v>
      </c>
      <c r="H148" s="200">
        <f>H149+H150+H151+H152+H153+H154</f>
        <v>0</v>
      </c>
      <c r="I148" s="200">
        <f>I149+I150+I151+I152+I153+I154</f>
        <v>0</v>
      </c>
      <c r="J148" s="356"/>
      <c r="K148" s="200">
        <f>K149+K150+K151+K152+K153+K154</f>
        <v>0</v>
      </c>
      <c r="L148" s="200">
        <f>L149+L150+L151+L152+L153+L154</f>
        <v>0</v>
      </c>
      <c r="M148" s="202">
        <v>0</v>
      </c>
      <c r="N148" s="368">
        <f>N149+N150+N151+N152+N153+N154</f>
        <v>0</v>
      </c>
      <c r="O148" s="368">
        <f>O149+O150+O151+O152+O153+O154</f>
        <v>0</v>
      </c>
      <c r="P148" s="396"/>
      <c r="Q148" s="368">
        <f>Q149+Q150+Q151+Q152+Q153+Q154</f>
        <v>0</v>
      </c>
      <c r="R148" s="368">
        <f>R149+R150+R151+R152+R153+R154</f>
        <v>0</v>
      </c>
      <c r="S148" s="396"/>
      <c r="T148" s="368">
        <f>T149+T150+T151+T152+T153+T154</f>
        <v>0</v>
      </c>
      <c r="U148" s="368">
        <f>U149+U150+U151+U152+U153+U154</f>
        <v>0</v>
      </c>
      <c r="V148" s="396"/>
      <c r="W148" s="368">
        <f>W149+W150+W151+W152+W153+W154</f>
        <v>0</v>
      </c>
      <c r="X148" s="368">
        <f>X149+X150+X151+X152+X153+X154</f>
        <v>0</v>
      </c>
      <c r="Y148" s="396"/>
      <c r="Z148" s="368">
        <f t="shared" ref="Z148:AA148" si="419">Z149+Z150+Z151+Z152+Z153+Z154</f>
        <v>0</v>
      </c>
      <c r="AA148" s="368">
        <f t="shared" si="419"/>
        <v>0</v>
      </c>
      <c r="AB148" s="396"/>
      <c r="AC148" s="368">
        <f t="shared" ref="AC148:AD148" si="420">AC149+AC150+AC151+AC152+AC153+AC154</f>
        <v>0</v>
      </c>
      <c r="AD148" s="368">
        <f t="shared" si="420"/>
        <v>0</v>
      </c>
      <c r="AE148" s="396"/>
      <c r="AF148" s="368">
        <f t="shared" ref="AF148:AG148" si="421">AF149+AF150+AF151+AF152+AF153+AF154</f>
        <v>0</v>
      </c>
      <c r="AG148" s="368">
        <f t="shared" si="421"/>
        <v>0</v>
      </c>
      <c r="AH148" s="396"/>
      <c r="AI148" s="368">
        <f t="shared" ref="AI148:AJ148" si="422">AI149+AI150+AI151+AI152+AI153+AI154</f>
        <v>0</v>
      </c>
      <c r="AJ148" s="368">
        <f t="shared" si="422"/>
        <v>0</v>
      </c>
      <c r="AK148" s="397"/>
      <c r="AL148" s="368">
        <f t="shared" ref="AL148:AM148" si="423">AL149+AL150+AL151+AL152+AL153+AL154</f>
        <v>0</v>
      </c>
      <c r="AM148" s="368">
        <f t="shared" si="423"/>
        <v>0</v>
      </c>
      <c r="AN148" s="397"/>
      <c r="AO148" s="368">
        <f>AO149+AO150+AO151+AO152+AO153+AO154</f>
        <v>0</v>
      </c>
      <c r="AP148" s="368">
        <f>AP149+AP150+AP151+AP152+AP153+AP154</f>
        <v>0</v>
      </c>
      <c r="AQ148" s="396"/>
      <c r="AR148" s="357"/>
    </row>
    <row r="149" spans="1:44" s="285" customFormat="1" ht="54" hidden="1" customHeight="1" x14ac:dyDescent="0.25">
      <c r="A149" s="679"/>
      <c r="B149" s="744"/>
      <c r="C149" s="744"/>
      <c r="D149" s="306" t="s">
        <v>37</v>
      </c>
      <c r="E149" s="307">
        <f>H149+K149+N149+Q149+T149+W149+Z149+AC149+AF149+AI149+AL149+AO149</f>
        <v>0</v>
      </c>
      <c r="F149" s="307">
        <f>I149+L149+O149+R149+U149+X149+AA149+AD149+AG149+AJ149+AM149+AP149</f>
        <v>0</v>
      </c>
      <c r="G149" s="318"/>
      <c r="H149" s="307"/>
      <c r="I149" s="307"/>
      <c r="J149" s="204"/>
      <c r="K149" s="307"/>
      <c r="L149" s="307"/>
      <c r="M149" s="204"/>
      <c r="N149" s="365"/>
      <c r="O149" s="365"/>
      <c r="P149" s="366"/>
      <c r="Q149" s="365"/>
      <c r="R149" s="365"/>
      <c r="S149" s="366"/>
      <c r="T149" s="365"/>
      <c r="U149" s="365"/>
      <c r="V149" s="366"/>
      <c r="W149" s="365"/>
      <c r="X149" s="365"/>
      <c r="Y149" s="366"/>
      <c r="Z149" s="365"/>
      <c r="AA149" s="365"/>
      <c r="AB149" s="366"/>
      <c r="AC149" s="365"/>
      <c r="AD149" s="365"/>
      <c r="AE149" s="366"/>
      <c r="AF149" s="365"/>
      <c r="AG149" s="365"/>
      <c r="AH149" s="366"/>
      <c r="AI149" s="365"/>
      <c r="AJ149" s="365"/>
      <c r="AK149" s="367"/>
      <c r="AL149" s="365"/>
      <c r="AM149" s="365"/>
      <c r="AN149" s="366"/>
      <c r="AO149" s="365"/>
      <c r="AP149" s="365"/>
      <c r="AQ149" s="366"/>
      <c r="AR149" s="358"/>
    </row>
    <row r="150" spans="1:44" s="285" customFormat="1" ht="54" hidden="1" customHeight="1" x14ac:dyDescent="0.25">
      <c r="A150" s="679"/>
      <c r="B150" s="744"/>
      <c r="C150" s="744"/>
      <c r="D150" s="305" t="s">
        <v>2</v>
      </c>
      <c r="E150" s="307">
        <f t="shared" ref="E150:F154" si="424">H150+K150+N150+Q150+T150+W150+Z150+AC150+AF150+AI150+AL150+AO150</f>
        <v>0</v>
      </c>
      <c r="F150" s="307">
        <f t="shared" si="424"/>
        <v>0</v>
      </c>
      <c r="G150" s="201">
        <v>0</v>
      </c>
      <c r="H150" s="307">
        <v>0</v>
      </c>
      <c r="I150" s="307"/>
      <c r="J150" s="204"/>
      <c r="K150" s="307">
        <v>0</v>
      </c>
      <c r="L150" s="307"/>
      <c r="M150" s="201">
        <v>0</v>
      </c>
      <c r="N150" s="365">
        <v>0</v>
      </c>
      <c r="O150" s="365"/>
      <c r="P150" s="366"/>
      <c r="Q150" s="365">
        <v>0</v>
      </c>
      <c r="R150" s="365"/>
      <c r="S150" s="366"/>
      <c r="T150" s="365">
        <v>0</v>
      </c>
      <c r="U150" s="365"/>
      <c r="V150" s="366"/>
      <c r="W150" s="365">
        <v>0</v>
      </c>
      <c r="X150" s="365"/>
      <c r="Y150" s="366"/>
      <c r="Z150" s="365"/>
      <c r="AA150" s="365"/>
      <c r="AB150" s="366"/>
      <c r="AC150" s="365"/>
      <c r="AD150" s="365"/>
      <c r="AE150" s="366"/>
      <c r="AF150" s="365"/>
      <c r="AG150" s="365"/>
      <c r="AH150" s="366"/>
      <c r="AI150" s="365"/>
      <c r="AJ150" s="365"/>
      <c r="AK150" s="367"/>
      <c r="AL150" s="365"/>
      <c r="AM150" s="365"/>
      <c r="AN150" s="366"/>
      <c r="AO150" s="365"/>
      <c r="AP150" s="365"/>
      <c r="AQ150" s="366"/>
      <c r="AR150" s="348"/>
    </row>
    <row r="151" spans="1:44" s="285" customFormat="1" ht="54" hidden="1" customHeight="1" thickBot="1" x14ac:dyDescent="0.3">
      <c r="A151" s="679"/>
      <c r="B151" s="744"/>
      <c r="C151" s="744"/>
      <c r="D151" s="305" t="s">
        <v>284</v>
      </c>
      <c r="E151" s="365">
        <f t="shared" si="424"/>
        <v>0</v>
      </c>
      <c r="F151" s="365">
        <f t="shared" si="424"/>
        <v>0</v>
      </c>
      <c r="G151" s="364"/>
      <c r="H151" s="365"/>
      <c r="I151" s="365"/>
      <c r="J151" s="366"/>
      <c r="K151" s="365"/>
      <c r="L151" s="365"/>
      <c r="M151" s="366"/>
      <c r="N151" s="365">
        <v>0</v>
      </c>
      <c r="O151" s="365"/>
      <c r="P151" s="366"/>
      <c r="Q151" s="365">
        <v>0</v>
      </c>
      <c r="R151" s="365"/>
      <c r="S151" s="366"/>
      <c r="T151" s="365">
        <v>0</v>
      </c>
      <c r="U151" s="365"/>
      <c r="V151" s="366"/>
      <c r="W151" s="365">
        <v>0</v>
      </c>
      <c r="X151" s="365"/>
      <c r="Y151" s="366"/>
      <c r="Z151" s="365"/>
      <c r="AA151" s="365"/>
      <c r="AB151" s="366"/>
      <c r="AC151" s="365"/>
      <c r="AD151" s="365"/>
      <c r="AE151" s="366"/>
      <c r="AF151" s="365"/>
      <c r="AG151" s="365"/>
      <c r="AH151" s="366"/>
      <c r="AI151" s="365"/>
      <c r="AJ151" s="365"/>
      <c r="AK151" s="367"/>
      <c r="AL151" s="365"/>
      <c r="AM151" s="365"/>
      <c r="AN151" s="366"/>
      <c r="AO151" s="365"/>
      <c r="AP151" s="365"/>
      <c r="AQ151" s="366"/>
      <c r="AR151" s="358"/>
    </row>
    <row r="152" spans="1:44" s="285" customFormat="1" ht="54" hidden="1" customHeight="1" x14ac:dyDescent="0.25">
      <c r="A152" s="679"/>
      <c r="B152" s="744"/>
      <c r="C152" s="744"/>
      <c r="D152" s="305" t="s">
        <v>292</v>
      </c>
      <c r="E152" s="368">
        <f t="shared" si="424"/>
        <v>0</v>
      </c>
      <c r="F152" s="368">
        <f t="shared" si="424"/>
        <v>0</v>
      </c>
      <c r="G152" s="364"/>
      <c r="H152" s="365"/>
      <c r="I152" s="365"/>
      <c r="J152" s="366"/>
      <c r="K152" s="365"/>
      <c r="L152" s="365"/>
      <c r="M152" s="366"/>
      <c r="N152" s="365"/>
      <c r="O152" s="365"/>
      <c r="P152" s="366"/>
      <c r="Q152" s="365"/>
      <c r="R152" s="365"/>
      <c r="S152" s="366"/>
      <c r="T152" s="365"/>
      <c r="U152" s="365"/>
      <c r="V152" s="366"/>
      <c r="W152" s="365"/>
      <c r="X152" s="365"/>
      <c r="Y152" s="366"/>
      <c r="Z152" s="365"/>
      <c r="AA152" s="365"/>
      <c r="AB152" s="366"/>
      <c r="AC152" s="365"/>
      <c r="AD152" s="365"/>
      <c r="AE152" s="366"/>
      <c r="AF152" s="365"/>
      <c r="AG152" s="365"/>
      <c r="AH152" s="366"/>
      <c r="AI152" s="365"/>
      <c r="AJ152" s="365"/>
      <c r="AK152" s="367"/>
      <c r="AL152" s="365"/>
      <c r="AM152" s="365"/>
      <c r="AN152" s="366"/>
      <c r="AO152" s="365"/>
      <c r="AP152" s="365"/>
      <c r="AQ152" s="366"/>
      <c r="AR152" s="358"/>
    </row>
    <row r="153" spans="1:44" s="285" customFormat="1" ht="54" hidden="1" customHeight="1" x14ac:dyDescent="0.25">
      <c r="A153" s="679"/>
      <c r="B153" s="744"/>
      <c r="C153" s="744"/>
      <c r="D153" s="305" t="s">
        <v>285</v>
      </c>
      <c r="E153" s="365">
        <f t="shared" si="424"/>
        <v>0</v>
      </c>
      <c r="F153" s="365">
        <f t="shared" si="424"/>
        <v>0</v>
      </c>
      <c r="G153" s="364"/>
      <c r="H153" s="365"/>
      <c r="I153" s="365"/>
      <c r="J153" s="366"/>
      <c r="K153" s="365"/>
      <c r="L153" s="365"/>
      <c r="M153" s="366"/>
      <c r="N153" s="365"/>
      <c r="O153" s="365"/>
      <c r="P153" s="366"/>
      <c r="Q153" s="365"/>
      <c r="R153" s="365"/>
      <c r="S153" s="366"/>
      <c r="T153" s="365"/>
      <c r="U153" s="365"/>
      <c r="V153" s="366"/>
      <c r="W153" s="365"/>
      <c r="X153" s="365"/>
      <c r="Y153" s="366"/>
      <c r="Z153" s="365"/>
      <c r="AA153" s="365"/>
      <c r="AB153" s="366"/>
      <c r="AC153" s="365"/>
      <c r="AD153" s="365"/>
      <c r="AE153" s="366"/>
      <c r="AF153" s="365"/>
      <c r="AG153" s="365"/>
      <c r="AH153" s="366"/>
      <c r="AI153" s="365"/>
      <c r="AJ153" s="365"/>
      <c r="AK153" s="367"/>
      <c r="AL153" s="365"/>
      <c r="AM153" s="365"/>
      <c r="AN153" s="366"/>
      <c r="AO153" s="365"/>
      <c r="AP153" s="365"/>
      <c r="AQ153" s="366"/>
      <c r="AR153" s="358"/>
    </row>
    <row r="154" spans="1:44" s="285" customFormat="1" ht="54" hidden="1" customHeight="1" thickBot="1" x14ac:dyDescent="0.3">
      <c r="A154" s="680"/>
      <c r="B154" s="745"/>
      <c r="C154" s="745"/>
      <c r="D154" s="282" t="s">
        <v>43</v>
      </c>
      <c r="E154" s="369">
        <f t="shared" si="424"/>
        <v>0</v>
      </c>
      <c r="F154" s="369">
        <f t="shared" si="424"/>
        <v>0</v>
      </c>
      <c r="G154" s="370"/>
      <c r="H154" s="369"/>
      <c r="I154" s="369"/>
      <c r="J154" s="371"/>
      <c r="K154" s="369"/>
      <c r="L154" s="369"/>
      <c r="M154" s="371"/>
      <c r="N154" s="369"/>
      <c r="O154" s="369"/>
      <c r="P154" s="371"/>
      <c r="Q154" s="369"/>
      <c r="R154" s="369"/>
      <c r="S154" s="371"/>
      <c r="T154" s="369"/>
      <c r="U154" s="369"/>
      <c r="V154" s="371"/>
      <c r="W154" s="369"/>
      <c r="X154" s="369"/>
      <c r="Y154" s="371"/>
      <c r="Z154" s="369"/>
      <c r="AA154" s="369"/>
      <c r="AB154" s="371"/>
      <c r="AC154" s="369"/>
      <c r="AD154" s="369"/>
      <c r="AE154" s="371"/>
      <c r="AF154" s="369"/>
      <c r="AG154" s="369"/>
      <c r="AH154" s="371"/>
      <c r="AI154" s="369"/>
      <c r="AJ154" s="369"/>
      <c r="AK154" s="372"/>
      <c r="AL154" s="369"/>
      <c r="AM154" s="369"/>
      <c r="AN154" s="371"/>
      <c r="AO154" s="369"/>
      <c r="AP154" s="369"/>
      <c r="AQ154" s="371"/>
      <c r="AR154" s="373"/>
    </row>
    <row r="155" spans="1:44" s="285" customFormat="1" ht="54" hidden="1" customHeight="1" x14ac:dyDescent="0.25">
      <c r="A155" s="678" t="s">
        <v>421</v>
      </c>
      <c r="B155" s="743"/>
      <c r="C155" s="743"/>
      <c r="D155" s="280" t="s">
        <v>41</v>
      </c>
      <c r="E155" s="200">
        <f>H155+K155+N155+Q155+T155+W155+Z155+AC155+AF155+AI155+AL155+AO155</f>
        <v>0</v>
      </c>
      <c r="F155" s="200">
        <f>F156+F157+F158+F158</f>
        <v>0</v>
      </c>
      <c r="G155" s="202">
        <v>0</v>
      </c>
      <c r="H155" s="200">
        <f>H156+H157+H158+H159+H160+H161</f>
        <v>0</v>
      </c>
      <c r="I155" s="200">
        <f>I156+I157+I158+I159+I160+I161</f>
        <v>0</v>
      </c>
      <c r="J155" s="356"/>
      <c r="K155" s="200">
        <f>K156+K157+K158+K159+K160+K161</f>
        <v>0</v>
      </c>
      <c r="L155" s="200">
        <f>L156+L157+L158+L159+L160+L161</f>
        <v>0</v>
      </c>
      <c r="M155" s="202"/>
      <c r="N155" s="200">
        <f>N156+N157+N158+N159+N160+N161</f>
        <v>0</v>
      </c>
      <c r="O155" s="200">
        <f>O156+O157+O158+O159+O160+O161</f>
        <v>0</v>
      </c>
      <c r="P155" s="356"/>
      <c r="Q155" s="200">
        <f>Q156+Q157+Q158+Q159+Q160+Q161</f>
        <v>0</v>
      </c>
      <c r="R155" s="200">
        <f>R156+R157+R158+R159+R160+R161</f>
        <v>0</v>
      </c>
      <c r="S155" s="397">
        <v>0</v>
      </c>
      <c r="T155" s="368">
        <f>T156+T157+T158+T159+T160+T161</f>
        <v>0</v>
      </c>
      <c r="U155" s="368">
        <f>U156+U157+U158+U159+U160+U161</f>
        <v>0</v>
      </c>
      <c r="V155" s="396"/>
      <c r="W155" s="368">
        <f>W156+W157+W158+W159+W160+W161</f>
        <v>0</v>
      </c>
      <c r="X155" s="368">
        <f>X156+X157+X158+X159+X160+X161</f>
        <v>0</v>
      </c>
      <c r="Y155" s="396"/>
      <c r="Z155" s="368">
        <f t="shared" ref="Z155:AA155" si="425">Z156+Z157+Z158+Z159+Z160+Z161</f>
        <v>0</v>
      </c>
      <c r="AA155" s="368">
        <f t="shared" si="425"/>
        <v>0</v>
      </c>
      <c r="AB155" s="396"/>
      <c r="AC155" s="368">
        <f t="shared" ref="AC155:AD155" si="426">AC156+AC157+AC158+AC159+AC160+AC161</f>
        <v>0</v>
      </c>
      <c r="AD155" s="368">
        <f t="shared" si="426"/>
        <v>0</v>
      </c>
      <c r="AE155" s="396"/>
      <c r="AF155" s="200">
        <f t="shared" ref="AF155:AG155" si="427">AF156+AF157+AF158+AF159+AF160+AF161</f>
        <v>0</v>
      </c>
      <c r="AG155" s="200">
        <f t="shared" si="427"/>
        <v>0</v>
      </c>
      <c r="AH155" s="201">
        <v>0</v>
      </c>
      <c r="AI155" s="368">
        <f t="shared" ref="AI155:AJ155" si="428">AI156+AI157+AI158+AI159+AI160+AI161</f>
        <v>0</v>
      </c>
      <c r="AJ155" s="368">
        <f t="shared" si="428"/>
        <v>0</v>
      </c>
      <c r="AK155" s="397"/>
      <c r="AL155" s="368">
        <f t="shared" ref="AL155:AM155" si="429">AL156+AL157+AL158+AL159+AL160+AL161</f>
        <v>0</v>
      </c>
      <c r="AM155" s="368">
        <f t="shared" si="429"/>
        <v>0</v>
      </c>
      <c r="AN155" s="397"/>
      <c r="AO155" s="368">
        <f>AO156+AO157+AO158+AO159+AO160+AO161</f>
        <v>0</v>
      </c>
      <c r="AP155" s="368">
        <f>AP156+AP157+AP158+AP159+AP160+AP161</f>
        <v>0</v>
      </c>
      <c r="AQ155" s="396"/>
      <c r="AR155" s="357" t="s">
        <v>435</v>
      </c>
    </row>
    <row r="156" spans="1:44" s="285" customFormat="1" ht="54" hidden="1" customHeight="1" thickBot="1" x14ac:dyDescent="0.3">
      <c r="A156" s="679"/>
      <c r="B156" s="744"/>
      <c r="C156" s="744"/>
      <c r="D156" s="306" t="s">
        <v>37</v>
      </c>
      <c r="E156" s="307">
        <f>H156+K156+N156+Q156+T156+W156+Z156+AC156+AF156+AI156+AL156+AO156</f>
        <v>0</v>
      </c>
      <c r="F156" s="307">
        <f>I156+L156+O156+R156+U156+X156+AA156+AD156+AG156+AJ156+AM156+AP156</f>
        <v>0</v>
      </c>
      <c r="G156" s="318"/>
      <c r="H156" s="307"/>
      <c r="I156" s="307"/>
      <c r="J156" s="204"/>
      <c r="K156" s="307"/>
      <c r="L156" s="307"/>
      <c r="M156" s="204"/>
      <c r="N156" s="307"/>
      <c r="O156" s="307"/>
      <c r="P156" s="204"/>
      <c r="Q156" s="527"/>
      <c r="R156" s="527"/>
      <c r="S156" s="366"/>
      <c r="T156" s="365"/>
      <c r="U156" s="365"/>
      <c r="V156" s="366"/>
      <c r="W156" s="365"/>
      <c r="X156" s="365"/>
      <c r="Y156" s="366"/>
      <c r="Z156" s="365"/>
      <c r="AA156" s="365"/>
      <c r="AB156" s="366"/>
      <c r="AC156" s="365"/>
      <c r="AD156" s="365"/>
      <c r="AE156" s="366"/>
      <c r="AF156" s="365"/>
      <c r="AG156" s="365"/>
      <c r="AH156" s="366"/>
      <c r="AI156" s="365"/>
      <c r="AJ156" s="365"/>
      <c r="AK156" s="367"/>
      <c r="AL156" s="365"/>
      <c r="AM156" s="365"/>
      <c r="AN156" s="366"/>
      <c r="AO156" s="365"/>
      <c r="AP156" s="365"/>
      <c r="AQ156" s="366"/>
      <c r="AR156" s="358"/>
    </row>
    <row r="157" spans="1:44" s="285" customFormat="1" ht="54" hidden="1" customHeight="1" x14ac:dyDescent="0.25">
      <c r="A157" s="679"/>
      <c r="B157" s="744"/>
      <c r="C157" s="744"/>
      <c r="D157" s="305" t="s">
        <v>2</v>
      </c>
      <c r="E157" s="307">
        <f t="shared" ref="E157:F161" si="430">H157+K157+N157+Q157+T157+W157+Z157+AC157+AF157+AI157+AL157+AO157</f>
        <v>0</v>
      </c>
      <c r="F157" s="307">
        <f>I157+L157+O157+R157+U157+X157+AA157+AD157+AG157+AJ157+AM157+AP157</f>
        <v>0</v>
      </c>
      <c r="G157" s="201">
        <v>0</v>
      </c>
      <c r="H157" s="307">
        <v>0</v>
      </c>
      <c r="I157" s="307"/>
      <c r="J157" s="204"/>
      <c r="K157" s="307">
        <v>0</v>
      </c>
      <c r="L157" s="307">
        <v>0</v>
      </c>
      <c r="M157" s="201"/>
      <c r="N157" s="307">
        <v>0</v>
      </c>
      <c r="O157" s="307"/>
      <c r="P157" s="204"/>
      <c r="Q157" s="527"/>
      <c r="R157" s="527"/>
      <c r="S157" s="397">
        <v>0</v>
      </c>
      <c r="T157" s="365"/>
      <c r="U157" s="365"/>
      <c r="V157" s="366"/>
      <c r="W157" s="365"/>
      <c r="X157" s="365"/>
      <c r="Y157" s="366"/>
      <c r="Z157" s="365"/>
      <c r="AA157" s="365"/>
      <c r="AB157" s="366"/>
      <c r="AC157" s="365"/>
      <c r="AD157" s="365"/>
      <c r="AE157" s="366"/>
      <c r="AF157" s="307">
        <v>0</v>
      </c>
      <c r="AG157" s="307"/>
      <c r="AH157" s="201">
        <v>0</v>
      </c>
      <c r="AI157" s="365"/>
      <c r="AJ157" s="365"/>
      <c r="AK157" s="367"/>
      <c r="AL157" s="365"/>
      <c r="AM157" s="365"/>
      <c r="AN157" s="366"/>
      <c r="AO157" s="365"/>
      <c r="AP157" s="365"/>
      <c r="AQ157" s="366"/>
      <c r="AR157" s="259" t="s">
        <v>461</v>
      </c>
    </row>
    <row r="158" spans="1:44" s="285" customFormat="1" ht="54" hidden="1" customHeight="1" thickBot="1" x14ac:dyDescent="0.3">
      <c r="A158" s="679"/>
      <c r="B158" s="744"/>
      <c r="C158" s="744"/>
      <c r="D158" s="305" t="s">
        <v>284</v>
      </c>
      <c r="E158" s="365">
        <f t="shared" si="430"/>
        <v>0</v>
      </c>
      <c r="F158" s="365">
        <f>I158+L158+O158+R158+U158+X158+AA158+AD158+AG158+AJ158+AM158+AP158</f>
        <v>0</v>
      </c>
      <c r="G158" s="364"/>
      <c r="H158" s="365"/>
      <c r="I158" s="365"/>
      <c r="J158" s="366"/>
      <c r="K158" s="365"/>
      <c r="L158" s="365"/>
      <c r="M158" s="366"/>
      <c r="N158" s="365">
        <v>0</v>
      </c>
      <c r="O158" s="365"/>
      <c r="P158" s="366"/>
      <c r="Q158" s="365">
        <v>0</v>
      </c>
      <c r="R158" s="365"/>
      <c r="S158" s="366"/>
      <c r="T158" s="365">
        <v>0</v>
      </c>
      <c r="U158" s="365"/>
      <c r="V158" s="366"/>
      <c r="W158" s="365">
        <v>0</v>
      </c>
      <c r="X158" s="365"/>
      <c r="Y158" s="366"/>
      <c r="Z158" s="365"/>
      <c r="AA158" s="365"/>
      <c r="AB158" s="366"/>
      <c r="AC158" s="365"/>
      <c r="AD158" s="365"/>
      <c r="AE158" s="366"/>
      <c r="AF158" s="365"/>
      <c r="AG158" s="365"/>
      <c r="AH158" s="366"/>
      <c r="AI158" s="365"/>
      <c r="AJ158" s="365"/>
      <c r="AK158" s="367"/>
      <c r="AL158" s="365"/>
      <c r="AM158" s="365"/>
      <c r="AN158" s="366"/>
      <c r="AO158" s="365"/>
      <c r="AP158" s="365"/>
      <c r="AQ158" s="366"/>
      <c r="AR158" s="358"/>
    </row>
    <row r="159" spans="1:44" s="285" customFormat="1" ht="54" hidden="1" customHeight="1" x14ac:dyDescent="0.25">
      <c r="A159" s="679"/>
      <c r="B159" s="744"/>
      <c r="C159" s="744"/>
      <c r="D159" s="305" t="s">
        <v>292</v>
      </c>
      <c r="E159" s="368">
        <f t="shared" si="430"/>
        <v>0</v>
      </c>
      <c r="F159" s="368">
        <f t="shared" si="430"/>
        <v>0</v>
      </c>
      <c r="G159" s="364"/>
      <c r="H159" s="365"/>
      <c r="I159" s="365"/>
      <c r="J159" s="366"/>
      <c r="K159" s="365"/>
      <c r="L159" s="365"/>
      <c r="M159" s="366"/>
      <c r="N159" s="365"/>
      <c r="O159" s="365"/>
      <c r="P159" s="366"/>
      <c r="Q159" s="365"/>
      <c r="R159" s="365"/>
      <c r="S159" s="366"/>
      <c r="T159" s="365"/>
      <c r="U159" s="365"/>
      <c r="V159" s="366"/>
      <c r="W159" s="365"/>
      <c r="X159" s="365"/>
      <c r="Y159" s="366"/>
      <c r="Z159" s="365"/>
      <c r="AA159" s="365"/>
      <c r="AB159" s="366"/>
      <c r="AC159" s="365"/>
      <c r="AD159" s="365"/>
      <c r="AE159" s="366"/>
      <c r="AF159" s="365"/>
      <c r="AG159" s="365"/>
      <c r="AH159" s="366"/>
      <c r="AI159" s="365"/>
      <c r="AJ159" s="365"/>
      <c r="AK159" s="367"/>
      <c r="AL159" s="365"/>
      <c r="AM159" s="365"/>
      <c r="AN159" s="366"/>
      <c r="AO159" s="365"/>
      <c r="AP159" s="365"/>
      <c r="AQ159" s="366"/>
      <c r="AR159" s="358"/>
    </row>
    <row r="160" spans="1:44" s="285" customFormat="1" ht="54" hidden="1" customHeight="1" x14ac:dyDescent="0.25">
      <c r="A160" s="679"/>
      <c r="B160" s="744"/>
      <c r="C160" s="744"/>
      <c r="D160" s="305" t="s">
        <v>285</v>
      </c>
      <c r="E160" s="365">
        <f t="shared" si="430"/>
        <v>0</v>
      </c>
      <c r="F160" s="365">
        <f t="shared" si="430"/>
        <v>0</v>
      </c>
      <c r="G160" s="364"/>
      <c r="H160" s="365"/>
      <c r="I160" s="365"/>
      <c r="J160" s="366"/>
      <c r="K160" s="365"/>
      <c r="L160" s="365"/>
      <c r="M160" s="366"/>
      <c r="N160" s="365"/>
      <c r="O160" s="365"/>
      <c r="P160" s="366"/>
      <c r="Q160" s="365"/>
      <c r="R160" s="365"/>
      <c r="S160" s="366"/>
      <c r="T160" s="365"/>
      <c r="U160" s="365"/>
      <c r="V160" s="366"/>
      <c r="W160" s="365"/>
      <c r="X160" s="365"/>
      <c r="Y160" s="366"/>
      <c r="Z160" s="365"/>
      <c r="AA160" s="365"/>
      <c r="AB160" s="366"/>
      <c r="AC160" s="365"/>
      <c r="AD160" s="365"/>
      <c r="AE160" s="366"/>
      <c r="AF160" s="365"/>
      <c r="AG160" s="365"/>
      <c r="AH160" s="366"/>
      <c r="AI160" s="365"/>
      <c r="AJ160" s="365"/>
      <c r="AK160" s="367"/>
      <c r="AL160" s="365"/>
      <c r="AM160" s="365"/>
      <c r="AN160" s="366"/>
      <c r="AO160" s="365"/>
      <c r="AP160" s="365"/>
      <c r="AQ160" s="366"/>
      <c r="AR160" s="358"/>
    </row>
    <row r="161" spans="1:44" s="285" customFormat="1" ht="54" hidden="1" customHeight="1" thickBot="1" x14ac:dyDescent="0.3">
      <c r="A161" s="680"/>
      <c r="B161" s="745"/>
      <c r="C161" s="745"/>
      <c r="D161" s="282" t="s">
        <v>43</v>
      </c>
      <c r="E161" s="369">
        <f t="shared" si="430"/>
        <v>0</v>
      </c>
      <c r="F161" s="369">
        <f t="shared" si="430"/>
        <v>0</v>
      </c>
      <c r="G161" s="370"/>
      <c r="H161" s="369"/>
      <c r="I161" s="369"/>
      <c r="J161" s="371"/>
      <c r="K161" s="369"/>
      <c r="L161" s="369"/>
      <c r="M161" s="371"/>
      <c r="N161" s="369"/>
      <c r="O161" s="369"/>
      <c r="P161" s="371"/>
      <c r="Q161" s="369"/>
      <c r="R161" s="369"/>
      <c r="S161" s="371"/>
      <c r="T161" s="369"/>
      <c r="U161" s="369"/>
      <c r="V161" s="371"/>
      <c r="W161" s="369"/>
      <c r="X161" s="369"/>
      <c r="Y161" s="371"/>
      <c r="Z161" s="369"/>
      <c r="AA161" s="369"/>
      <c r="AB161" s="371"/>
      <c r="AC161" s="369"/>
      <c r="AD161" s="369"/>
      <c r="AE161" s="371"/>
      <c r="AF161" s="369"/>
      <c r="AG161" s="369"/>
      <c r="AH161" s="371"/>
      <c r="AI161" s="369"/>
      <c r="AJ161" s="369"/>
      <c r="AK161" s="372"/>
      <c r="AL161" s="369"/>
      <c r="AM161" s="369"/>
      <c r="AN161" s="371"/>
      <c r="AO161" s="369"/>
      <c r="AP161" s="369"/>
      <c r="AQ161" s="371"/>
      <c r="AR161" s="373"/>
    </row>
    <row r="162" spans="1:44" s="285" customFormat="1" ht="54" hidden="1" customHeight="1" x14ac:dyDescent="0.25">
      <c r="A162" s="678" t="s">
        <v>428</v>
      </c>
      <c r="B162" s="743" t="s">
        <v>429</v>
      </c>
      <c r="C162" s="743"/>
      <c r="D162" s="280" t="s">
        <v>41</v>
      </c>
      <c r="E162" s="200">
        <f>H162+K162+N162+Q162+T162+W162+Z162+AC162+AF162+AI162+AL162+AO162</f>
        <v>0</v>
      </c>
      <c r="F162" s="200">
        <f>F163+F164+F165+F165</f>
        <v>0</v>
      </c>
      <c r="G162" s="202" t="e">
        <f>F162/E162</f>
        <v>#DIV/0!</v>
      </c>
      <c r="H162" s="368">
        <f>H163+H164+H165+H166+H167+H168</f>
        <v>0</v>
      </c>
      <c r="I162" s="368">
        <f>I163+I164+I165+I166+I167+I168</f>
        <v>0</v>
      </c>
      <c r="J162" s="396"/>
      <c r="K162" s="368"/>
      <c r="L162" s="368"/>
      <c r="M162" s="397"/>
      <c r="N162" s="368">
        <f>N163+N164+N165+N166+N167+N168</f>
        <v>0</v>
      </c>
      <c r="O162" s="368">
        <f>O163+O164+O165+O166+O167+O168</f>
        <v>0</v>
      </c>
      <c r="P162" s="396"/>
      <c r="Q162" s="368">
        <f>Q163+Q164+Q165+Q166+Q167+Q168</f>
        <v>0</v>
      </c>
      <c r="R162" s="368">
        <f>R163+R164+R165+R166+R167+R168</f>
        <v>0</v>
      </c>
      <c r="S162" s="397"/>
      <c r="T162" s="368">
        <f>T163+T164+T165+T166+T167+T168</f>
        <v>0</v>
      </c>
      <c r="U162" s="368">
        <f>U163+U164+U165+U166+U167+U168</f>
        <v>0</v>
      </c>
      <c r="V162" s="396"/>
      <c r="W162" s="368">
        <f>W163+W164+W165+W166+W167+W168</f>
        <v>0</v>
      </c>
      <c r="X162" s="368">
        <f>X163+X164+X165+X166+X167+X168</f>
        <v>0</v>
      </c>
      <c r="Y162" s="396"/>
      <c r="Z162" s="200">
        <f t="shared" ref="Z162:AA162" si="431">Z163+Z164+Z165+Z166+Z167+Z168</f>
        <v>0</v>
      </c>
      <c r="AA162" s="200">
        <f t="shared" si="431"/>
        <v>0</v>
      </c>
      <c r="AB162" s="201" t="e">
        <f t="shared" ref="AB162" si="432">AA162/Z162</f>
        <v>#DIV/0!</v>
      </c>
      <c r="AC162" s="368">
        <f t="shared" ref="AC162:AD162" si="433">AC163+AC164+AC165+AC166+AC167+AC168</f>
        <v>0</v>
      </c>
      <c r="AD162" s="368">
        <f t="shared" si="433"/>
        <v>0</v>
      </c>
      <c r="AE162" s="364"/>
      <c r="AF162" s="368">
        <f t="shared" ref="AF162:AG162" si="434">AF163+AF164+AF165+AF166+AF167+AF168</f>
        <v>0</v>
      </c>
      <c r="AG162" s="368">
        <f t="shared" si="434"/>
        <v>0</v>
      </c>
      <c r="AH162" s="364"/>
      <c r="AI162" s="368">
        <f t="shared" ref="AI162:AJ162" si="435">AI163+AI164+AI165+AI166+AI167+AI168</f>
        <v>0</v>
      </c>
      <c r="AJ162" s="368">
        <f t="shared" si="435"/>
        <v>0</v>
      </c>
      <c r="AK162" s="397"/>
      <c r="AL162" s="368">
        <f t="shared" ref="AL162:AM162" si="436">AL163+AL164+AL165+AL166+AL167+AL168</f>
        <v>0</v>
      </c>
      <c r="AM162" s="368">
        <f t="shared" si="436"/>
        <v>0</v>
      </c>
      <c r="AN162" s="397"/>
      <c r="AO162" s="368">
        <f>AO163+AO164+AO165+AO166+AO167+AO168</f>
        <v>0</v>
      </c>
      <c r="AP162" s="368">
        <f>AP163+AP164+AP165+AP166+AP167+AP168</f>
        <v>0</v>
      </c>
      <c r="AQ162" s="396"/>
      <c r="AR162" s="357" t="s">
        <v>436</v>
      </c>
    </row>
    <row r="163" spans="1:44" s="285" customFormat="1" ht="54" hidden="1" customHeight="1" thickBot="1" x14ac:dyDescent="0.3">
      <c r="A163" s="679"/>
      <c r="B163" s="744"/>
      <c r="C163" s="744"/>
      <c r="D163" s="306" t="s">
        <v>37</v>
      </c>
      <c r="E163" s="307">
        <f>H163+K163+N163+Q163+T163+W163+Z163+AC163+AF163+AI163+AL163+AO163</f>
        <v>0</v>
      </c>
      <c r="F163" s="307">
        <f>I163+L163+O163+R163+U163+X163+AA163+AD163+AG163+AJ163+AM163+AP163</f>
        <v>0</v>
      </c>
      <c r="G163" s="318"/>
      <c r="H163" s="365"/>
      <c r="I163" s="365"/>
      <c r="J163" s="366"/>
      <c r="K163" s="365"/>
      <c r="L163" s="365"/>
      <c r="M163" s="366"/>
      <c r="N163" s="365"/>
      <c r="O163" s="365"/>
      <c r="P163" s="366"/>
      <c r="Q163" s="365"/>
      <c r="R163" s="365"/>
      <c r="S163" s="366"/>
      <c r="T163" s="365"/>
      <c r="U163" s="365"/>
      <c r="V163" s="366"/>
      <c r="W163" s="365"/>
      <c r="X163" s="365"/>
      <c r="Y163" s="366"/>
      <c r="Z163" s="307"/>
      <c r="AA163" s="307"/>
      <c r="AB163" s="204"/>
      <c r="AC163" s="365"/>
      <c r="AD163" s="365"/>
      <c r="AE163" s="366"/>
      <c r="AF163" s="365"/>
      <c r="AG163" s="365"/>
      <c r="AH163" s="366"/>
      <c r="AI163" s="365"/>
      <c r="AJ163" s="365"/>
      <c r="AK163" s="367"/>
      <c r="AL163" s="365"/>
      <c r="AM163" s="365"/>
      <c r="AN163" s="366"/>
      <c r="AO163" s="365"/>
      <c r="AP163" s="365"/>
      <c r="AQ163" s="366"/>
      <c r="AR163" s="358"/>
    </row>
    <row r="164" spans="1:44" s="285" customFormat="1" ht="54" hidden="1" customHeight="1" x14ac:dyDescent="0.25">
      <c r="A164" s="679"/>
      <c r="B164" s="744"/>
      <c r="C164" s="744"/>
      <c r="D164" s="305" t="s">
        <v>2</v>
      </c>
      <c r="E164" s="307">
        <f t="shared" ref="E164:F168" si="437">H164+K164+N164+Q164+T164+W164+Z164+AC164+AF164+AI164+AL164+AO164</f>
        <v>0</v>
      </c>
      <c r="F164" s="307">
        <f>I164+L164+O164+R164+U164+X164+AA164+AD164+AG164+AJ164+AM164+AP164</f>
        <v>0</v>
      </c>
      <c r="G164" s="201" t="e">
        <f t="shared" ref="G164" si="438">F164/E164</f>
        <v>#DIV/0!</v>
      </c>
      <c r="H164" s="365">
        <v>0</v>
      </c>
      <c r="I164" s="365"/>
      <c r="J164" s="366"/>
      <c r="K164" s="365"/>
      <c r="L164" s="365"/>
      <c r="M164" s="364"/>
      <c r="N164" s="365">
        <v>0</v>
      </c>
      <c r="O164" s="365"/>
      <c r="P164" s="366"/>
      <c r="Q164" s="365">
        <v>0</v>
      </c>
      <c r="R164" s="365">
        <v>0</v>
      </c>
      <c r="S164" s="397"/>
      <c r="T164" s="365"/>
      <c r="U164" s="365"/>
      <c r="V164" s="366"/>
      <c r="W164" s="365"/>
      <c r="X164" s="365"/>
      <c r="Y164" s="366"/>
      <c r="Z164" s="307">
        <v>0</v>
      </c>
      <c r="AA164" s="307"/>
      <c r="AB164" s="201" t="e">
        <f t="shared" ref="AB164" si="439">AA164/Z164</f>
        <v>#DIV/0!</v>
      </c>
      <c r="AC164" s="365"/>
      <c r="AD164" s="365"/>
      <c r="AE164" s="364"/>
      <c r="AF164" s="365"/>
      <c r="AG164" s="365"/>
      <c r="AH164" s="364"/>
      <c r="AI164" s="365"/>
      <c r="AJ164" s="365"/>
      <c r="AK164" s="367"/>
      <c r="AL164" s="365"/>
      <c r="AM164" s="365"/>
      <c r="AN164" s="366"/>
      <c r="AO164" s="365"/>
      <c r="AP164" s="365"/>
      <c r="AQ164" s="366"/>
      <c r="AR164" s="259" t="s">
        <v>462</v>
      </c>
    </row>
    <row r="165" spans="1:44" s="285" customFormat="1" ht="54" hidden="1" customHeight="1" thickBot="1" x14ac:dyDescent="0.3">
      <c r="A165" s="679"/>
      <c r="B165" s="744"/>
      <c r="C165" s="744"/>
      <c r="D165" s="305" t="s">
        <v>284</v>
      </c>
      <c r="E165" s="307">
        <f t="shared" si="437"/>
        <v>0</v>
      </c>
      <c r="F165" s="307">
        <f>I165+L165+O165+R165+U165+X165+AA165+AD165+AG165+AJ165+AM165+AP165</f>
        <v>0</v>
      </c>
      <c r="G165" s="201"/>
      <c r="H165" s="365"/>
      <c r="I165" s="365"/>
      <c r="J165" s="366"/>
      <c r="K165" s="365"/>
      <c r="L165" s="365"/>
      <c r="M165" s="366"/>
      <c r="N165" s="365">
        <v>0</v>
      </c>
      <c r="O165" s="365"/>
      <c r="P165" s="366"/>
      <c r="Q165" s="365">
        <v>0</v>
      </c>
      <c r="R165" s="365"/>
      <c r="S165" s="366"/>
      <c r="T165" s="365">
        <v>0</v>
      </c>
      <c r="U165" s="365"/>
      <c r="V165" s="366"/>
      <c r="W165" s="365">
        <v>0</v>
      </c>
      <c r="X165" s="365"/>
      <c r="Y165" s="366"/>
      <c r="Z165" s="365"/>
      <c r="AA165" s="365"/>
      <c r="AB165" s="366"/>
      <c r="AC165" s="365"/>
      <c r="AD165" s="365"/>
      <c r="AE165" s="366"/>
      <c r="AF165" s="365"/>
      <c r="AG165" s="365"/>
      <c r="AH165" s="366"/>
      <c r="AI165" s="365"/>
      <c r="AJ165" s="365"/>
      <c r="AK165" s="367"/>
      <c r="AL165" s="365"/>
      <c r="AM165" s="365"/>
      <c r="AN165" s="366"/>
      <c r="AO165" s="365"/>
      <c r="AP165" s="365"/>
      <c r="AQ165" s="366"/>
      <c r="AR165" s="358"/>
    </row>
    <row r="166" spans="1:44" s="285" customFormat="1" ht="54" hidden="1" customHeight="1" x14ac:dyDescent="0.25">
      <c r="A166" s="679"/>
      <c r="B166" s="744"/>
      <c r="C166" s="744"/>
      <c r="D166" s="305" t="s">
        <v>292</v>
      </c>
      <c r="E166" s="200">
        <f t="shared" si="437"/>
        <v>0</v>
      </c>
      <c r="F166" s="200">
        <f t="shared" si="437"/>
        <v>0</v>
      </c>
      <c r="G166" s="201"/>
      <c r="H166" s="365"/>
      <c r="I166" s="365"/>
      <c r="J166" s="366"/>
      <c r="K166" s="365"/>
      <c r="L166" s="365"/>
      <c r="M166" s="366"/>
      <c r="N166" s="365"/>
      <c r="O166" s="365"/>
      <c r="P166" s="366"/>
      <c r="Q166" s="365"/>
      <c r="R166" s="365"/>
      <c r="S166" s="366"/>
      <c r="T166" s="365"/>
      <c r="U166" s="365"/>
      <c r="V166" s="366"/>
      <c r="W166" s="365"/>
      <c r="X166" s="365"/>
      <c r="Y166" s="366"/>
      <c r="Z166" s="365"/>
      <c r="AA166" s="365"/>
      <c r="AB166" s="366"/>
      <c r="AC166" s="365"/>
      <c r="AD166" s="365"/>
      <c r="AE166" s="366"/>
      <c r="AF166" s="365"/>
      <c r="AG166" s="365"/>
      <c r="AH166" s="366"/>
      <c r="AI166" s="365"/>
      <c r="AJ166" s="365"/>
      <c r="AK166" s="367"/>
      <c r="AL166" s="365"/>
      <c r="AM166" s="365"/>
      <c r="AN166" s="366"/>
      <c r="AO166" s="365"/>
      <c r="AP166" s="365"/>
      <c r="AQ166" s="366"/>
      <c r="AR166" s="358"/>
    </row>
    <row r="167" spans="1:44" s="285" customFormat="1" ht="54" hidden="1" customHeight="1" x14ac:dyDescent="0.25">
      <c r="A167" s="679"/>
      <c r="B167" s="744"/>
      <c r="C167" s="744"/>
      <c r="D167" s="305" t="s">
        <v>285</v>
      </c>
      <c r="E167" s="307">
        <f t="shared" si="437"/>
        <v>0</v>
      </c>
      <c r="F167" s="307">
        <f t="shared" si="437"/>
        <v>0</v>
      </c>
      <c r="G167" s="201"/>
      <c r="H167" s="365"/>
      <c r="I167" s="365"/>
      <c r="J167" s="366"/>
      <c r="K167" s="365"/>
      <c r="L167" s="365"/>
      <c r="M167" s="366"/>
      <c r="N167" s="365"/>
      <c r="O167" s="365"/>
      <c r="P167" s="366"/>
      <c r="Q167" s="365"/>
      <c r="R167" s="365"/>
      <c r="S167" s="366"/>
      <c r="T167" s="365"/>
      <c r="U167" s="365"/>
      <c r="V167" s="366"/>
      <c r="W167" s="365"/>
      <c r="X167" s="365"/>
      <c r="Y167" s="366"/>
      <c r="Z167" s="365"/>
      <c r="AA167" s="365"/>
      <c r="AB167" s="366"/>
      <c r="AC167" s="365"/>
      <c r="AD167" s="365"/>
      <c r="AE167" s="366"/>
      <c r="AF167" s="365"/>
      <c r="AG167" s="365"/>
      <c r="AH167" s="366"/>
      <c r="AI167" s="365"/>
      <c r="AJ167" s="365"/>
      <c r="AK167" s="367"/>
      <c r="AL167" s="365"/>
      <c r="AM167" s="365"/>
      <c r="AN167" s="366"/>
      <c r="AO167" s="365"/>
      <c r="AP167" s="365"/>
      <c r="AQ167" s="366"/>
      <c r="AR167" s="358"/>
    </row>
    <row r="168" spans="1:44" s="285" customFormat="1" ht="54" hidden="1" customHeight="1" thickBot="1" x14ac:dyDescent="0.3">
      <c r="A168" s="680"/>
      <c r="B168" s="745"/>
      <c r="C168" s="745"/>
      <c r="D168" s="282" t="s">
        <v>43</v>
      </c>
      <c r="E168" s="208">
        <f t="shared" si="437"/>
        <v>0</v>
      </c>
      <c r="F168" s="208">
        <f t="shared" si="437"/>
        <v>0</v>
      </c>
      <c r="G168" s="398"/>
      <c r="H168" s="369"/>
      <c r="I168" s="369"/>
      <c r="J168" s="371"/>
      <c r="K168" s="369"/>
      <c r="L168" s="369"/>
      <c r="M168" s="371"/>
      <c r="N168" s="369"/>
      <c r="O168" s="369"/>
      <c r="P168" s="371"/>
      <c r="Q168" s="369"/>
      <c r="R168" s="369"/>
      <c r="S168" s="371"/>
      <c r="T168" s="369"/>
      <c r="U168" s="369"/>
      <c r="V168" s="371"/>
      <c r="W168" s="369"/>
      <c r="X168" s="369"/>
      <c r="Y168" s="371"/>
      <c r="Z168" s="369"/>
      <c r="AA168" s="369"/>
      <c r="AB168" s="371"/>
      <c r="AC168" s="369"/>
      <c r="AD168" s="369"/>
      <c r="AE168" s="371"/>
      <c r="AF168" s="369"/>
      <c r="AG168" s="369"/>
      <c r="AH168" s="371"/>
      <c r="AI168" s="369"/>
      <c r="AJ168" s="369"/>
      <c r="AK168" s="372"/>
      <c r="AL168" s="369"/>
      <c r="AM168" s="369"/>
      <c r="AN168" s="371"/>
      <c r="AO168" s="369"/>
      <c r="AP168" s="369"/>
      <c r="AQ168" s="371"/>
      <c r="AR168" s="373"/>
    </row>
    <row r="169" spans="1:44" s="285" customFormat="1" ht="54" hidden="1" customHeight="1" x14ac:dyDescent="0.25">
      <c r="A169" s="678" t="s">
        <v>430</v>
      </c>
      <c r="B169" s="743" t="s">
        <v>431</v>
      </c>
      <c r="C169" s="743"/>
      <c r="D169" s="280" t="s">
        <v>41</v>
      </c>
      <c r="E169" s="200">
        <f>H169+K169+N169+Q169+T169+W169+Z169+AC169+AF169+AI169+AL169+AO169</f>
        <v>0</v>
      </c>
      <c r="F169" s="200">
        <f>F170+F171+F172+F172</f>
        <v>0</v>
      </c>
      <c r="G169" s="202" t="e">
        <f>F169/E169</f>
        <v>#DIV/0!</v>
      </c>
      <c r="H169" s="368">
        <f>H170+H171+H172+H173+H174+H175</f>
        <v>0</v>
      </c>
      <c r="I169" s="368">
        <f>I170+I171+I172+I173+I174+I175</f>
        <v>0</v>
      </c>
      <c r="J169" s="396"/>
      <c r="K169" s="368">
        <f>K170+K171+K172+K173+K174+K175</f>
        <v>0</v>
      </c>
      <c r="L169" s="368">
        <f>L170+L171+L172+L173+L174+L175</f>
        <v>0</v>
      </c>
      <c r="M169" s="397"/>
      <c r="N169" s="368">
        <f>N170+N171+N172+N173+N174+N175</f>
        <v>0</v>
      </c>
      <c r="O169" s="368">
        <f>O170+O171+O172+O173+O174+O175</f>
        <v>0</v>
      </c>
      <c r="P169" s="396"/>
      <c r="Q169" s="368">
        <f>Q170+Q171+Q172+Q173+Q174+Q175</f>
        <v>0</v>
      </c>
      <c r="R169" s="368">
        <f>R170+R171+R172+R173+R174+R175</f>
        <v>0</v>
      </c>
      <c r="S169" s="397"/>
      <c r="T169" s="368">
        <f>T170+T171+T172+T173+T174+T175</f>
        <v>0</v>
      </c>
      <c r="U169" s="368">
        <f>U170+U171+U172+U173+U174+U175</f>
        <v>0</v>
      </c>
      <c r="V169" s="396"/>
      <c r="W169" s="368">
        <f>W170+W171+W172+W173+W174+W175</f>
        <v>0</v>
      </c>
      <c r="X169" s="368">
        <f>X170+X171+X172+X173+X174+X175</f>
        <v>0</v>
      </c>
      <c r="Y169" s="396"/>
      <c r="Z169" s="368">
        <f t="shared" ref="Z169:AA169" si="440">Z170+Z171+Z172+Z173+Z174+Z175</f>
        <v>0</v>
      </c>
      <c r="AA169" s="368">
        <f t="shared" si="440"/>
        <v>0</v>
      </c>
      <c r="AB169" s="364"/>
      <c r="AC169" s="368">
        <f t="shared" ref="AC169:AD169" si="441">AC170+AC171+AC172+AC173+AC174+AC175</f>
        <v>0</v>
      </c>
      <c r="AD169" s="368">
        <f t="shared" si="441"/>
        <v>0</v>
      </c>
      <c r="AE169" s="364"/>
      <c r="AF169" s="200">
        <f t="shared" ref="AF169:AG169" si="442">AF170+AF171+AF172+AF173+AF174+AF175</f>
        <v>0</v>
      </c>
      <c r="AG169" s="200">
        <f t="shared" si="442"/>
        <v>0</v>
      </c>
      <c r="AH169" s="201" t="e">
        <f t="shared" ref="AH169" si="443">AG169/AF169</f>
        <v>#DIV/0!</v>
      </c>
      <c r="AI169" s="368">
        <f t="shared" ref="AI169:AJ169" si="444">AI170+AI171+AI172+AI173+AI174+AI175</f>
        <v>0</v>
      </c>
      <c r="AJ169" s="368">
        <f t="shared" si="444"/>
        <v>0</v>
      </c>
      <c r="AK169" s="397"/>
      <c r="AL169" s="368">
        <f t="shared" ref="AL169:AM169" si="445">AL170+AL171+AL172+AL173+AL174+AL175</f>
        <v>0</v>
      </c>
      <c r="AM169" s="368">
        <f t="shared" si="445"/>
        <v>0</v>
      </c>
      <c r="AN169" s="397"/>
      <c r="AO169" s="368">
        <f>AO170+AO171+AO172+AO173+AO174+AO175</f>
        <v>0</v>
      </c>
      <c r="AP169" s="368">
        <f>AP170+AP171+AP172+AP173+AP174+AP175</f>
        <v>0</v>
      </c>
      <c r="AQ169" s="396"/>
      <c r="AR169" s="357" t="s">
        <v>439</v>
      </c>
    </row>
    <row r="170" spans="1:44" s="285" customFormat="1" ht="54" hidden="1" customHeight="1" thickBot="1" x14ac:dyDescent="0.3">
      <c r="A170" s="679"/>
      <c r="B170" s="744"/>
      <c r="C170" s="744"/>
      <c r="D170" s="306" t="s">
        <v>37</v>
      </c>
      <c r="E170" s="307">
        <f>H170+K170+N170+Q170+T170+W170+Z170+AC170+AF170+AI170+AL170+AO170</f>
        <v>0</v>
      </c>
      <c r="F170" s="307">
        <f>I170+L170+O170+R170+U170+X170+AA170+AD170+AG170+AJ170+AM170+AP170</f>
        <v>0</v>
      </c>
      <c r="G170" s="318"/>
      <c r="H170" s="365"/>
      <c r="I170" s="365"/>
      <c r="J170" s="366"/>
      <c r="K170" s="365"/>
      <c r="L170" s="365"/>
      <c r="M170" s="366"/>
      <c r="N170" s="365"/>
      <c r="O170" s="365"/>
      <c r="P170" s="366"/>
      <c r="Q170" s="365"/>
      <c r="R170" s="365"/>
      <c r="S170" s="366"/>
      <c r="T170" s="365"/>
      <c r="U170" s="365"/>
      <c r="V170" s="366"/>
      <c r="W170" s="365"/>
      <c r="X170" s="365"/>
      <c r="Y170" s="366"/>
      <c r="Z170" s="365"/>
      <c r="AA170" s="365"/>
      <c r="AB170" s="366"/>
      <c r="AC170" s="365"/>
      <c r="AD170" s="365"/>
      <c r="AE170" s="366"/>
      <c r="AF170" s="307"/>
      <c r="AG170" s="307"/>
      <c r="AH170" s="204"/>
      <c r="AI170" s="365"/>
      <c r="AJ170" s="365"/>
      <c r="AK170" s="367"/>
      <c r="AL170" s="365"/>
      <c r="AM170" s="365"/>
      <c r="AN170" s="366"/>
      <c r="AO170" s="365"/>
      <c r="AP170" s="365"/>
      <c r="AQ170" s="366"/>
      <c r="AR170" s="358"/>
    </row>
    <row r="171" spans="1:44" s="285" customFormat="1" ht="54" hidden="1" customHeight="1" x14ac:dyDescent="0.25">
      <c r="A171" s="679"/>
      <c r="B171" s="744"/>
      <c r="C171" s="744"/>
      <c r="D171" s="305" t="s">
        <v>2</v>
      </c>
      <c r="E171" s="307">
        <f t="shared" ref="E171:F175" si="446">H171+K171+N171+Q171+T171+W171+Z171+AC171+AF171+AI171+AL171+AO171</f>
        <v>0</v>
      </c>
      <c r="F171" s="307">
        <f>I171+L171+O171+R171+U171+X171+AA171+AD171+AG171+AJ171+AM171+AP171</f>
        <v>0</v>
      </c>
      <c r="G171" s="201" t="e">
        <f t="shared" ref="G171" si="447">F171/E171</f>
        <v>#DIV/0!</v>
      </c>
      <c r="H171" s="365">
        <v>0</v>
      </c>
      <c r="I171" s="365"/>
      <c r="J171" s="366"/>
      <c r="K171" s="365">
        <v>0</v>
      </c>
      <c r="L171" s="365">
        <v>0</v>
      </c>
      <c r="M171" s="364"/>
      <c r="N171" s="365">
        <v>0</v>
      </c>
      <c r="O171" s="365"/>
      <c r="P171" s="366"/>
      <c r="Q171" s="365">
        <v>0</v>
      </c>
      <c r="R171" s="365">
        <v>0</v>
      </c>
      <c r="S171" s="397"/>
      <c r="T171" s="365"/>
      <c r="U171" s="365"/>
      <c r="V171" s="366"/>
      <c r="W171" s="365"/>
      <c r="X171" s="365"/>
      <c r="Y171" s="366"/>
      <c r="Z171" s="365"/>
      <c r="AA171" s="365">
        <v>0</v>
      </c>
      <c r="AB171" s="364"/>
      <c r="AC171" s="365"/>
      <c r="AD171" s="365"/>
      <c r="AE171" s="364"/>
      <c r="AF171" s="307">
        <v>0</v>
      </c>
      <c r="AG171" s="307"/>
      <c r="AH171" s="201" t="e">
        <f t="shared" ref="AH171" si="448">AG171/AF171</f>
        <v>#DIV/0!</v>
      </c>
      <c r="AI171" s="365"/>
      <c r="AJ171" s="365"/>
      <c r="AK171" s="367"/>
      <c r="AL171" s="365"/>
      <c r="AM171" s="365"/>
      <c r="AN171" s="366"/>
      <c r="AO171" s="365"/>
      <c r="AP171" s="365"/>
      <c r="AQ171" s="366"/>
      <c r="AR171" s="259" t="s">
        <v>438</v>
      </c>
    </row>
    <row r="172" spans="1:44" s="285" customFormat="1" ht="54" hidden="1" customHeight="1" thickBot="1" x14ac:dyDescent="0.3">
      <c r="A172" s="679"/>
      <c r="B172" s="744"/>
      <c r="C172" s="744"/>
      <c r="D172" s="305" t="s">
        <v>284</v>
      </c>
      <c r="E172" s="307">
        <f t="shared" si="446"/>
        <v>0</v>
      </c>
      <c r="F172" s="307">
        <f>I172+L172+O172+R172+U172+X172+AA172+AD172+AG172+AJ172+AM172+AP172</f>
        <v>0</v>
      </c>
      <c r="G172" s="201"/>
      <c r="H172" s="365"/>
      <c r="I172" s="365"/>
      <c r="J172" s="366"/>
      <c r="K172" s="365"/>
      <c r="L172" s="365"/>
      <c r="M172" s="366"/>
      <c r="N172" s="365">
        <v>0</v>
      </c>
      <c r="O172" s="365"/>
      <c r="P172" s="366"/>
      <c r="Q172" s="365">
        <v>0</v>
      </c>
      <c r="R172" s="365"/>
      <c r="S172" s="366"/>
      <c r="T172" s="365">
        <v>0</v>
      </c>
      <c r="U172" s="365"/>
      <c r="V172" s="366"/>
      <c r="W172" s="365">
        <v>0</v>
      </c>
      <c r="X172" s="365"/>
      <c r="Y172" s="366"/>
      <c r="Z172" s="365"/>
      <c r="AA172" s="365"/>
      <c r="AB172" s="366"/>
      <c r="AC172" s="365"/>
      <c r="AD172" s="365"/>
      <c r="AE172" s="366"/>
      <c r="AF172" s="365"/>
      <c r="AG172" s="365"/>
      <c r="AH172" s="366"/>
      <c r="AI172" s="365"/>
      <c r="AJ172" s="365"/>
      <c r="AK172" s="367"/>
      <c r="AL172" s="365"/>
      <c r="AM172" s="365"/>
      <c r="AN172" s="366"/>
      <c r="AO172" s="365"/>
      <c r="AP172" s="365"/>
      <c r="AQ172" s="366"/>
      <c r="AR172" s="358"/>
    </row>
    <row r="173" spans="1:44" s="285" customFormat="1" ht="54" hidden="1" customHeight="1" x14ac:dyDescent="0.25">
      <c r="A173" s="679"/>
      <c r="B173" s="744"/>
      <c r="C173" s="744"/>
      <c r="D173" s="305" t="s">
        <v>292</v>
      </c>
      <c r="E173" s="200">
        <f t="shared" si="446"/>
        <v>0</v>
      </c>
      <c r="F173" s="200">
        <f t="shared" si="446"/>
        <v>0</v>
      </c>
      <c r="G173" s="201"/>
      <c r="H173" s="365"/>
      <c r="I173" s="365"/>
      <c r="J173" s="366"/>
      <c r="K173" s="365"/>
      <c r="L173" s="365"/>
      <c r="M173" s="366"/>
      <c r="N173" s="365"/>
      <c r="O173" s="365"/>
      <c r="P173" s="366"/>
      <c r="Q173" s="365"/>
      <c r="R173" s="365"/>
      <c r="S173" s="366"/>
      <c r="T173" s="365"/>
      <c r="U173" s="365"/>
      <c r="V173" s="366"/>
      <c r="W173" s="365"/>
      <c r="X173" s="365"/>
      <c r="Y173" s="366"/>
      <c r="Z173" s="365"/>
      <c r="AA173" s="365"/>
      <c r="AB173" s="366"/>
      <c r="AC173" s="365"/>
      <c r="AD173" s="365"/>
      <c r="AE173" s="366"/>
      <c r="AF173" s="365"/>
      <c r="AG173" s="365"/>
      <c r="AH173" s="366"/>
      <c r="AI173" s="365"/>
      <c r="AJ173" s="365"/>
      <c r="AK173" s="367"/>
      <c r="AL173" s="365"/>
      <c r="AM173" s="365"/>
      <c r="AN173" s="366"/>
      <c r="AO173" s="365"/>
      <c r="AP173" s="365"/>
      <c r="AQ173" s="366"/>
      <c r="AR173" s="358"/>
    </row>
    <row r="174" spans="1:44" s="285" customFormat="1" ht="54" hidden="1" customHeight="1" x14ac:dyDescent="0.25">
      <c r="A174" s="679"/>
      <c r="B174" s="744"/>
      <c r="C174" s="744"/>
      <c r="D174" s="305" t="s">
        <v>285</v>
      </c>
      <c r="E174" s="307">
        <f t="shared" si="446"/>
        <v>0</v>
      </c>
      <c r="F174" s="307">
        <f t="shared" si="446"/>
        <v>0</v>
      </c>
      <c r="G174" s="201"/>
      <c r="H174" s="365"/>
      <c r="I174" s="365"/>
      <c r="J174" s="366"/>
      <c r="K174" s="365"/>
      <c r="L174" s="365"/>
      <c r="M174" s="366"/>
      <c r="N174" s="365"/>
      <c r="O174" s="365"/>
      <c r="P174" s="366"/>
      <c r="Q174" s="365"/>
      <c r="R174" s="365"/>
      <c r="S174" s="366"/>
      <c r="T174" s="365"/>
      <c r="U174" s="365"/>
      <c r="V174" s="366"/>
      <c r="W174" s="365"/>
      <c r="X174" s="365"/>
      <c r="Y174" s="366"/>
      <c r="Z174" s="365"/>
      <c r="AA174" s="365"/>
      <c r="AB174" s="366"/>
      <c r="AC174" s="365"/>
      <c r="AD174" s="365"/>
      <c r="AE174" s="366"/>
      <c r="AF174" s="365"/>
      <c r="AG174" s="365"/>
      <c r="AH174" s="366"/>
      <c r="AI174" s="365"/>
      <c r="AJ174" s="365"/>
      <c r="AK174" s="367"/>
      <c r="AL174" s="365"/>
      <c r="AM174" s="365"/>
      <c r="AN174" s="366"/>
      <c r="AO174" s="365"/>
      <c r="AP174" s="365"/>
      <c r="AQ174" s="366"/>
      <c r="AR174" s="358"/>
    </row>
    <row r="175" spans="1:44" s="285" customFormat="1" ht="54" hidden="1" customHeight="1" thickBot="1" x14ac:dyDescent="0.3">
      <c r="A175" s="680"/>
      <c r="B175" s="745"/>
      <c r="C175" s="745"/>
      <c r="D175" s="282" t="s">
        <v>43</v>
      </c>
      <c r="E175" s="208">
        <f t="shared" si="446"/>
        <v>0</v>
      </c>
      <c r="F175" s="208">
        <f t="shared" si="446"/>
        <v>0</v>
      </c>
      <c r="G175" s="338"/>
      <c r="H175" s="382"/>
      <c r="I175" s="382"/>
      <c r="J175" s="384"/>
      <c r="K175" s="382"/>
      <c r="L175" s="382"/>
      <c r="M175" s="384"/>
      <c r="N175" s="382"/>
      <c r="O175" s="382"/>
      <c r="P175" s="384"/>
      <c r="Q175" s="382"/>
      <c r="R175" s="382"/>
      <c r="S175" s="384"/>
      <c r="T175" s="382"/>
      <c r="U175" s="382"/>
      <c r="V175" s="384"/>
      <c r="W175" s="382"/>
      <c r="X175" s="382"/>
      <c r="Y175" s="384"/>
      <c r="Z175" s="382"/>
      <c r="AA175" s="382"/>
      <c r="AB175" s="384"/>
      <c r="AC175" s="382"/>
      <c r="AD175" s="382"/>
      <c r="AE175" s="384"/>
      <c r="AF175" s="382"/>
      <c r="AG175" s="382"/>
      <c r="AH175" s="384"/>
      <c r="AI175" s="382"/>
      <c r="AJ175" s="382"/>
      <c r="AK175" s="383"/>
      <c r="AL175" s="382"/>
      <c r="AM175" s="382"/>
      <c r="AN175" s="384"/>
      <c r="AO175" s="382"/>
      <c r="AP175" s="382"/>
      <c r="AQ175" s="384"/>
      <c r="AR175" s="373"/>
    </row>
    <row r="176" spans="1:44" s="285" customFormat="1" ht="161.25" customHeight="1" x14ac:dyDescent="0.25">
      <c r="A176" s="714" t="s">
        <v>427</v>
      </c>
      <c r="B176" s="681" t="s">
        <v>366</v>
      </c>
      <c r="C176" s="718"/>
      <c r="D176" s="280" t="s">
        <v>41</v>
      </c>
      <c r="E176" s="276">
        <f>H176+K176+N176+Q176+T176+W176+Z176+AC176+AF176+AI176+AL176+AO176</f>
        <v>19085.8</v>
      </c>
      <c r="F176" s="276">
        <f>I176+L176+O176+R176+U176+X176+AA176+AD176+AG176+AJ176+AM176+AP176</f>
        <v>16325.6</v>
      </c>
      <c r="G176" s="201">
        <f>F176/E176</f>
        <v>0.8553793920087186</v>
      </c>
      <c r="H176" s="307">
        <f>H177+H178+H179+H182</f>
        <v>0</v>
      </c>
      <c r="I176" s="307">
        <f>I177+I178+I179+I182</f>
        <v>0</v>
      </c>
      <c r="J176" s="204"/>
      <c r="K176" s="601">
        <f>K177+K178+K179+K181+K182+K183</f>
        <v>44.8</v>
      </c>
      <c r="L176" s="601">
        <f>L177+L178+L179+L181+L182+L183</f>
        <v>44.8</v>
      </c>
      <c r="M176" s="201">
        <v>0</v>
      </c>
      <c r="N176" s="307">
        <f>N177+N178+N179+N181+N182+N183</f>
        <v>79.099999999999994</v>
      </c>
      <c r="O176" s="307">
        <f>O177+O178+O179+O181+O182+O183</f>
        <v>79.099999999999994</v>
      </c>
      <c r="P176" s="201"/>
      <c r="Q176" s="365">
        <f>Q177+Q178+Q179+Q181+Q182+Q183</f>
        <v>44.5</v>
      </c>
      <c r="R176" s="365">
        <f>R177+R178+R179+R181+R182+R183</f>
        <v>44.5</v>
      </c>
      <c r="S176" s="364">
        <f>R176/Q176</f>
        <v>1</v>
      </c>
      <c r="T176" s="307">
        <f>T177+T178+T179+T181+T182+T183</f>
        <v>0</v>
      </c>
      <c r="U176" s="307">
        <f>U177+U178+U179+U181+U182+U183</f>
        <v>0</v>
      </c>
      <c r="V176" s="204"/>
      <c r="W176" s="307">
        <f>W177+W178+W179+W181+W182+W183</f>
        <v>6333.6</v>
      </c>
      <c r="X176" s="570">
        <f>X177+X178+X179+X181+X182+X183</f>
        <v>6328.7000000000007</v>
      </c>
      <c r="Y176" s="201">
        <f>X176/W176*1</f>
        <v>0.99922634836427948</v>
      </c>
      <c r="Z176" s="307">
        <f>Z177+Z178+Z179+Z181+Z182+Z183</f>
        <v>9499.2000000000007</v>
      </c>
      <c r="AA176" s="307">
        <f>AA177+AA178+AA179+AA181+AA182+AA183</f>
        <v>9499.2000000000007</v>
      </c>
      <c r="AB176" s="201">
        <f>AA176/Z176</f>
        <v>1</v>
      </c>
      <c r="AC176" s="307">
        <f>AC177+AC178+AC179+AC181+AC182+AC183</f>
        <v>329.3</v>
      </c>
      <c r="AD176" s="307">
        <f>AD177+AD178+AD179+AD181+AD182+AD183</f>
        <v>329.3</v>
      </c>
      <c r="AE176" s="201"/>
      <c r="AF176" s="307">
        <f>AF177+AF178+AF179+AF181+AF182+AF183</f>
        <v>2755.2999999999997</v>
      </c>
      <c r="AG176" s="595">
        <f>AG177+AG178+AG179+AG181+AG182+AG183</f>
        <v>0</v>
      </c>
      <c r="AH176" s="201"/>
      <c r="AI176" s="307">
        <f>AI177+AI178+AI179+AI181+AI182+AI183</f>
        <v>0</v>
      </c>
      <c r="AJ176" s="307">
        <f>AJ177+AJ178+AJ179+AJ181+AJ182+AJ183</f>
        <v>0</v>
      </c>
      <c r="AK176" s="201" t="e">
        <f>AJ176/AI176</f>
        <v>#DIV/0!</v>
      </c>
      <c r="AL176" s="307">
        <f>AL177+AL178+AL179+AL181+AL182+AL183</f>
        <v>0</v>
      </c>
      <c r="AM176" s="307">
        <f>AM177+AM178+AM179+AM181+AM182+AM183</f>
        <v>0</v>
      </c>
      <c r="AN176" s="204"/>
      <c r="AO176" s="307">
        <f>AO177+AO178+AO179+AO181+AO182+AO183</f>
        <v>0</v>
      </c>
      <c r="AP176" s="307">
        <f>AP177+AP178+AP179+AP181+AP182+AP183</f>
        <v>0</v>
      </c>
      <c r="AQ176" s="201"/>
      <c r="AR176" s="259" t="s">
        <v>575</v>
      </c>
    </row>
    <row r="177" spans="1:44" s="285" customFormat="1" ht="114.75" customHeight="1" x14ac:dyDescent="0.25">
      <c r="A177" s="715"/>
      <c r="B177" s="656"/>
      <c r="C177" s="656"/>
      <c r="D177" s="306" t="s">
        <v>37</v>
      </c>
      <c r="E177" s="307">
        <f>H177+K177+N177+Q177+T177+W177+Z177+AC177+AF177+AI177+AL177+AO177</f>
        <v>0</v>
      </c>
      <c r="F177" s="307">
        <f>I177+L177+O177+R177+U177+X177+AA177+AD177+AG177+AJ177+AM177+AP177</f>
        <v>0</v>
      </c>
      <c r="G177" s="201"/>
      <c r="H177" s="307">
        <f t="shared" ref="H177:I178" si="449">H185</f>
        <v>0</v>
      </c>
      <c r="I177" s="307">
        <f t="shared" si="449"/>
        <v>0</v>
      </c>
      <c r="J177" s="204"/>
      <c r="K177" s="307">
        <f t="shared" ref="K177:L178" si="450">K185</f>
        <v>0</v>
      </c>
      <c r="L177" s="307">
        <f t="shared" si="450"/>
        <v>0</v>
      </c>
      <c r="M177" s="204"/>
      <c r="N177" s="436">
        <f t="shared" ref="N177" si="451">N185+N192</f>
        <v>0</v>
      </c>
      <c r="O177" s="307">
        <f t="shared" ref="O177" si="452">O185</f>
        <v>0</v>
      </c>
      <c r="P177" s="204"/>
      <c r="Q177" s="365">
        <f t="shared" ref="Q177:R178" si="453">Q185</f>
        <v>0</v>
      </c>
      <c r="R177" s="365">
        <f t="shared" si="453"/>
        <v>0</v>
      </c>
      <c r="S177" s="366"/>
      <c r="T177" s="307">
        <f t="shared" ref="T177:U178" si="454">T185</f>
        <v>0</v>
      </c>
      <c r="U177" s="307">
        <f t="shared" si="454"/>
        <v>0</v>
      </c>
      <c r="V177" s="204"/>
      <c r="W177" s="307">
        <f t="shared" ref="W177:X178" si="455">W185</f>
        <v>0</v>
      </c>
      <c r="X177" s="307">
        <f t="shared" si="455"/>
        <v>0</v>
      </c>
      <c r="Y177" s="204"/>
      <c r="Z177" s="307">
        <f t="shared" ref="Z177:AA178" si="456">Z185</f>
        <v>0</v>
      </c>
      <c r="AA177" s="307">
        <f t="shared" si="456"/>
        <v>0</v>
      </c>
      <c r="AB177" s="204"/>
      <c r="AC177" s="307">
        <f t="shared" ref="AC177:AD178" si="457">AC185</f>
        <v>0</v>
      </c>
      <c r="AD177" s="307">
        <f t="shared" si="457"/>
        <v>0</v>
      </c>
      <c r="AE177" s="204"/>
      <c r="AF177" s="307">
        <f t="shared" ref="AF177:AG178" si="458">AF185</f>
        <v>0</v>
      </c>
      <c r="AG177" s="307">
        <f t="shared" si="458"/>
        <v>0</v>
      </c>
      <c r="AH177" s="204"/>
      <c r="AI177" s="307">
        <f t="shared" ref="AI177:AJ178" si="459">AI185</f>
        <v>0</v>
      </c>
      <c r="AJ177" s="307">
        <f t="shared" si="459"/>
        <v>0</v>
      </c>
      <c r="AK177" s="318"/>
      <c r="AL177" s="307">
        <f t="shared" ref="AL177:AM178" si="460">AL185</f>
        <v>0</v>
      </c>
      <c r="AM177" s="307">
        <f t="shared" si="460"/>
        <v>0</v>
      </c>
      <c r="AN177" s="204"/>
      <c r="AO177" s="307">
        <f t="shared" ref="AO177:AP178" si="461">AO185</f>
        <v>0</v>
      </c>
      <c r="AP177" s="307">
        <f t="shared" si="461"/>
        <v>0</v>
      </c>
      <c r="AQ177" s="204"/>
      <c r="AR177" s="259"/>
    </row>
    <row r="178" spans="1:44" s="285" customFormat="1" ht="409.6" customHeight="1" thickBot="1" x14ac:dyDescent="0.3">
      <c r="A178" s="715"/>
      <c r="B178" s="656"/>
      <c r="C178" s="656"/>
      <c r="D178" s="305" t="s">
        <v>2</v>
      </c>
      <c r="E178" s="307">
        <f t="shared" ref="E178:F178" si="462">H178+K178+N178+Q178+T178+W178+Z178+AC178+AF178+AI178+AL178+AO178</f>
        <v>79.099999999999994</v>
      </c>
      <c r="F178" s="307">
        <f t="shared" si="462"/>
        <v>79.099999999999994</v>
      </c>
      <c r="G178" s="201">
        <v>1</v>
      </c>
      <c r="H178" s="307">
        <f t="shared" si="449"/>
        <v>0</v>
      </c>
      <c r="I178" s="307">
        <f t="shared" si="449"/>
        <v>0</v>
      </c>
      <c r="J178" s="204"/>
      <c r="K178" s="307">
        <f t="shared" si="450"/>
        <v>0</v>
      </c>
      <c r="L178" s="307">
        <f t="shared" si="450"/>
        <v>0</v>
      </c>
      <c r="M178" s="204"/>
      <c r="N178" s="436">
        <f>N186+N193+N200</f>
        <v>79.099999999999994</v>
      </c>
      <c r="O178" s="436">
        <f>O186+O193+O200</f>
        <v>79.099999999999994</v>
      </c>
      <c r="P178" s="204"/>
      <c r="Q178" s="365">
        <f t="shared" si="453"/>
        <v>0</v>
      </c>
      <c r="R178" s="365">
        <f t="shared" si="453"/>
        <v>0</v>
      </c>
      <c r="S178" s="366"/>
      <c r="T178" s="307">
        <f t="shared" si="454"/>
        <v>0</v>
      </c>
      <c r="U178" s="307">
        <f t="shared" si="454"/>
        <v>0</v>
      </c>
      <c r="V178" s="204"/>
      <c r="W178" s="307">
        <f t="shared" si="455"/>
        <v>0</v>
      </c>
      <c r="X178" s="307">
        <f t="shared" si="455"/>
        <v>0</v>
      </c>
      <c r="Y178" s="204"/>
      <c r="Z178" s="307">
        <f t="shared" si="456"/>
        <v>0</v>
      </c>
      <c r="AA178" s="307">
        <f t="shared" si="456"/>
        <v>0</v>
      </c>
      <c r="AB178" s="204"/>
      <c r="AC178" s="307">
        <f t="shared" si="457"/>
        <v>0</v>
      </c>
      <c r="AD178" s="307">
        <f t="shared" si="457"/>
        <v>0</v>
      </c>
      <c r="AE178" s="204"/>
      <c r="AF178" s="307">
        <f t="shared" si="458"/>
        <v>0</v>
      </c>
      <c r="AG178" s="307">
        <f t="shared" si="458"/>
        <v>0</v>
      </c>
      <c r="AH178" s="204"/>
      <c r="AI178" s="307">
        <f t="shared" si="459"/>
        <v>0</v>
      </c>
      <c r="AJ178" s="307">
        <f t="shared" si="459"/>
        <v>0</v>
      </c>
      <c r="AK178" s="318"/>
      <c r="AL178" s="307">
        <f t="shared" si="460"/>
        <v>0</v>
      </c>
      <c r="AM178" s="307">
        <f t="shared" si="460"/>
        <v>0</v>
      </c>
      <c r="AN178" s="204"/>
      <c r="AO178" s="307">
        <f>AO235</f>
        <v>0</v>
      </c>
      <c r="AP178" s="307">
        <f t="shared" si="461"/>
        <v>0</v>
      </c>
      <c r="AQ178" s="204"/>
      <c r="AR178" s="259" t="str">
        <f>AR200</f>
        <v xml:space="preserve"> Из бюджета автономного округа перечислено в сумме 79,1 тыс. рублей:                                                                                                                                                                                                                                                                   -городскому поселению Новоаганск перечислены иные межбюджетные трансферты (городскому поселению Новоаганскна премирование победителей окружного конкурса "Лидеы туриндустрии Югры".</v>
      </c>
    </row>
    <row r="179" spans="1:44" s="285" customFormat="1" ht="409.6" customHeight="1" x14ac:dyDescent="0.25">
      <c r="A179" s="715"/>
      <c r="B179" s="656"/>
      <c r="C179" s="656"/>
      <c r="D179" s="652" t="s">
        <v>284</v>
      </c>
      <c r="E179" s="654">
        <f>H179+K179+N179+Q179+T179+W179+Z179+AC179+AF179+AI179+AL179+AO179</f>
        <v>19006.7</v>
      </c>
      <c r="F179" s="654">
        <f>I179+L179+O179+R179+U179+X179+AA179+AD179+AG179+AJ179+AM179+AP179</f>
        <v>16246.5</v>
      </c>
      <c r="G179" s="669">
        <f t="shared" ref="G179" si="463">F179/E179</f>
        <v>0.85477752581984245</v>
      </c>
      <c r="H179" s="307">
        <f>H187+H194+H201+H243+H250+H257+H264+H271+H278+H285+H292+H299+H306+H313+H320+H328+H336+H344+H352+H360+H368</f>
        <v>0</v>
      </c>
      <c r="I179" s="595">
        <f>I187+I194+I201+I243+I250+I257+I264+I271+I278+I285+I292+I299+I306+I313+I320+I328+I336+I344+I352+I360+I368</f>
        <v>0</v>
      </c>
      <c r="J179" s="204"/>
      <c r="K179" s="595">
        <f>K187+K194+K201+K243+K250+K257+K264+K271+K278+K285+K292+K299+K306+K313+K320+K328+K336+K344+K352+K360+K368</f>
        <v>44.8</v>
      </c>
      <c r="L179" s="595">
        <f>L187+L194+L201+L243+L250+L257+L264+L271+L278+L285+L292+L299+L306+L313+L320+L328+L336+L344+L352+L360+L368</f>
        <v>44.8</v>
      </c>
      <c r="M179" s="202">
        <v>0</v>
      </c>
      <c r="N179" s="595">
        <f>N187+N194+N201+N243+N250+N257+N264+N271+N278+N285+N292+N299+N306+N313+N320+N328+N336+N344+N352+N360+N368</f>
        <v>0</v>
      </c>
      <c r="O179" s="595">
        <f>O187+O194+O201+O243+O250+O257+O264+O271+O278+O285+O292+O299+O306+O313+O320+O328+O336+O344+O352+O360+O368</f>
        <v>0</v>
      </c>
      <c r="P179" s="201"/>
      <c r="Q179" s="595">
        <f>Q187+Q194+Q201+Q243+Q250+Q257+Q264+Q271+Q278+Q285+Q292+Q299+Q306+Q313+Q320+Q328+Q336+Q344+Q352+Q360+Q368</f>
        <v>44.5</v>
      </c>
      <c r="R179" s="595">
        <f>R187+R194+R201+R243+R250+R257+R264+R271+R278+R285+R292+R299+R306+R313+R320+R328+R336+R344+R352+R360+R368</f>
        <v>44.5</v>
      </c>
      <c r="S179" s="202">
        <f>R179/Q179</f>
        <v>1</v>
      </c>
      <c r="T179" s="308">
        <f>T187+T194+T243+T250+T257+T264+T271+T278+T285+T292+T299+T306+T313+T320</f>
        <v>0</v>
      </c>
      <c r="U179" s="307">
        <f>U187+U194+U201</f>
        <v>0</v>
      </c>
      <c r="V179" s="204"/>
      <c r="W179" s="595">
        <f>W187+W194+W201+W243+W250+W257+W264+W271+W278+W285+W292+W299+W306+W313+W320+W328+W336+W344+W352+W360+W368</f>
        <v>6333.6</v>
      </c>
      <c r="X179" s="595">
        <f>X187+X194+X201+X243+X250+X257+X264+X271+X278+X285+X292+X299+X306+X313+X320+X328+X336+X344+X352+X360+X368</f>
        <v>6328.7000000000007</v>
      </c>
      <c r="Y179" s="201">
        <f>X179/W179*1</f>
        <v>0.99922634836427948</v>
      </c>
      <c r="Z179" s="595">
        <f>Z187+Z194+Z201+Z243+Z250+Z257+Z264+Z271+Z278+Z285+Z292+Z299+Z306+Z313+Z320+Z328+Z336+Z344+Z352+Z360+Z368</f>
        <v>9499.2000000000007</v>
      </c>
      <c r="AA179" s="595">
        <f>AA187+AA194+AA201+AA243+AA250+AA257+AA264+AA271+AA278+AA285+AA292+AA299+AA306+AA313+AA320+AA328+AA336+AA344+AA352+AA360+AA368</f>
        <v>9499.2000000000007</v>
      </c>
      <c r="AB179" s="202">
        <f>AA179/Z179</f>
        <v>1</v>
      </c>
      <c r="AC179" s="595">
        <f>AC187+AC250+AC257+AC264+AC271+AC278+AC285+AC292+AC306+AC313+AC320+AC328+AC336+AC344+AC352+AC360+AC368</f>
        <v>329.3</v>
      </c>
      <c r="AD179" s="598">
        <f>AD187+AD250+AD257+AD264+AD271+AD278+AD285+AD292+AD306+AD313+AD320+AD328+AD336+AD344+AD352+AD360+AD368</f>
        <v>329.3</v>
      </c>
      <c r="AE179" s="202"/>
      <c r="AF179" s="595">
        <f>AF187+AF194+AF201+AF243+AF250+AF257+AF264+AF271+AF278+AF285+AF292+AF299+AF306+AF313+AF320+AF328+AF336+AF344+AF352+AF360+AF368</f>
        <v>2755.2999999999997</v>
      </c>
      <c r="AG179" s="595">
        <f>AG187+AG194+AG201+AG243+AG250+AG257+AG264+AG271+AG278+AG285+AG292+AG299+AG306+AG313+AG320+AG328+AG336+AG344+AG352+AG360+AG368</f>
        <v>0</v>
      </c>
      <c r="AH179" s="201"/>
      <c r="AI179" s="595">
        <f>AI187+AI194+AI201+AI243+AI250+AI257+AI264+AI271+AI278+AI285+AI292+AI299+AI306+AI313+AI320+AI328+AI336+AI344+AI352+AI360+AI368</f>
        <v>0</v>
      </c>
      <c r="AJ179" s="595">
        <f>AJ187+AJ194+AJ201+AJ243+AJ250+AJ257+AJ264+AJ271+AJ278+AJ285+AJ292+AJ299+AJ306+AJ313+AJ320+AJ328+AJ336+AJ344+AJ352+AJ360+AJ368</f>
        <v>0</v>
      </c>
      <c r="AK179" s="338" t="e">
        <f t="shared" ref="AK179" si="464">AJ179/AI179</f>
        <v>#DIV/0!</v>
      </c>
      <c r="AL179" s="595">
        <f>AL187+AL194+AL201+AL243+AL250+AL257+AL264+AL271+AL278+AL285+AL292+AL299+AL306+AL313+AL320+AL328+AL336+AL344+AL352+AL360+AL368</f>
        <v>0</v>
      </c>
      <c r="AM179" s="595">
        <f>AM187+AM194+AM201+AM243+AM250+AM257+AM264+AM271+AM278+AM285+AM292+AM299+AM306+AM313+AM320+AM328+AM336+AM344+AM352+AM360+AM368</f>
        <v>0</v>
      </c>
      <c r="AN179" s="360"/>
      <c r="AO179" s="595">
        <f>AO187+AO194+AO201+AO243+AO250+AO257+AO264+AO271+AO278+AO285+AO292+AO299+AO306+AO313+AO320+AO328+AO336+AO344+AO352+AO360+AO368</f>
        <v>0</v>
      </c>
      <c r="AP179" s="595">
        <f>AP187+AP194+AP201+AP243+AP250+AP257+AP264+AP271+AP278+AP285+AP292+AP299+AP306+AP313+AP320+AP328+AP336+AP344+AP352+AP360+AP368</f>
        <v>0</v>
      </c>
      <c r="AQ179" s="201"/>
      <c r="AR179" s="671" t="s">
        <v>576</v>
      </c>
    </row>
    <row r="180" spans="1:44" s="285" customFormat="1" ht="409.6" customHeight="1" thickBot="1" x14ac:dyDescent="0.3">
      <c r="A180" s="715"/>
      <c r="B180" s="656"/>
      <c r="C180" s="656"/>
      <c r="D180" s="653"/>
      <c r="E180" s="668"/>
      <c r="F180" s="668"/>
      <c r="G180" s="670"/>
      <c r="H180" s="575"/>
      <c r="I180" s="575"/>
      <c r="J180" s="204"/>
      <c r="K180" s="575"/>
      <c r="L180" s="575"/>
      <c r="M180" s="572"/>
      <c r="N180" s="575"/>
      <c r="O180" s="575"/>
      <c r="P180" s="201"/>
      <c r="Q180" s="365"/>
      <c r="R180" s="365"/>
      <c r="S180" s="573"/>
      <c r="T180" s="575"/>
      <c r="U180" s="575"/>
      <c r="V180" s="204"/>
      <c r="W180" s="575"/>
      <c r="X180" s="575"/>
      <c r="Y180" s="204"/>
      <c r="Z180" s="575"/>
      <c r="AA180" s="575"/>
      <c r="AB180" s="572"/>
      <c r="AC180" s="575"/>
      <c r="AD180" s="575"/>
      <c r="AE180" s="572"/>
      <c r="AF180" s="575"/>
      <c r="AG180" s="575"/>
      <c r="AH180" s="201"/>
      <c r="AI180" s="575"/>
      <c r="AJ180" s="575"/>
      <c r="AK180" s="571"/>
      <c r="AL180" s="575"/>
      <c r="AM180" s="575"/>
      <c r="AN180" s="574"/>
      <c r="AO180" s="575"/>
      <c r="AP180" s="575"/>
      <c r="AQ180" s="201"/>
      <c r="AR180" s="672"/>
    </row>
    <row r="181" spans="1:44" s="285" customFormat="1" ht="369" customHeight="1" x14ac:dyDescent="0.25">
      <c r="A181" s="715"/>
      <c r="B181" s="656"/>
      <c r="C181" s="656"/>
      <c r="D181" s="305" t="s">
        <v>292</v>
      </c>
      <c r="E181" s="200"/>
      <c r="F181" s="200"/>
      <c r="G181" s="201"/>
      <c r="H181" s="307"/>
      <c r="I181" s="307"/>
      <c r="J181" s="204"/>
      <c r="K181" s="307"/>
      <c r="L181" s="307"/>
      <c r="M181" s="204"/>
      <c r="N181" s="307"/>
      <c r="O181" s="307"/>
      <c r="P181" s="204"/>
      <c r="Q181" s="527"/>
      <c r="R181" s="527"/>
      <c r="S181" s="204"/>
      <c r="T181" s="307"/>
      <c r="U181" s="307"/>
      <c r="V181" s="204"/>
      <c r="W181" s="307"/>
      <c r="X181" s="307"/>
      <c r="Y181" s="204"/>
      <c r="Z181" s="307"/>
      <c r="AA181" s="307"/>
      <c r="AB181" s="204"/>
      <c r="AC181" s="307"/>
      <c r="AD181" s="307"/>
      <c r="AE181" s="204"/>
      <c r="AF181" s="307"/>
      <c r="AG181" s="307"/>
      <c r="AH181" s="204"/>
      <c r="AI181" s="307"/>
      <c r="AJ181" s="307"/>
      <c r="AK181" s="318"/>
      <c r="AL181" s="307"/>
      <c r="AM181" s="307"/>
      <c r="AN181" s="204"/>
      <c r="AO181" s="307"/>
      <c r="AP181" s="307"/>
      <c r="AQ181" s="204"/>
      <c r="AR181" s="259"/>
    </row>
    <row r="182" spans="1:44" s="285" customFormat="1" ht="114.75" customHeight="1" x14ac:dyDescent="0.25">
      <c r="A182" s="715"/>
      <c r="B182" s="656"/>
      <c r="C182" s="656"/>
      <c r="D182" s="305" t="s">
        <v>285</v>
      </c>
      <c r="E182" s="307"/>
      <c r="F182" s="307"/>
      <c r="G182" s="201"/>
      <c r="H182" s="307"/>
      <c r="I182" s="307"/>
      <c r="J182" s="204"/>
      <c r="K182" s="307"/>
      <c r="L182" s="307"/>
      <c r="M182" s="204"/>
      <c r="N182" s="307"/>
      <c r="O182" s="307"/>
      <c r="P182" s="204"/>
      <c r="Q182" s="527"/>
      <c r="R182" s="527"/>
      <c r="S182" s="204"/>
      <c r="T182" s="307"/>
      <c r="U182" s="307"/>
      <c r="V182" s="204"/>
      <c r="W182" s="307"/>
      <c r="X182" s="307"/>
      <c r="Y182" s="204"/>
      <c r="Z182" s="307"/>
      <c r="AA182" s="307"/>
      <c r="AB182" s="204"/>
      <c r="AC182" s="307"/>
      <c r="AD182" s="307"/>
      <c r="AE182" s="204"/>
      <c r="AF182" s="307"/>
      <c r="AG182" s="307"/>
      <c r="AH182" s="204"/>
      <c r="AI182" s="307"/>
      <c r="AJ182" s="307"/>
      <c r="AK182" s="318"/>
      <c r="AL182" s="307"/>
      <c r="AM182" s="307"/>
      <c r="AN182" s="204"/>
      <c r="AO182" s="307"/>
      <c r="AP182" s="307"/>
      <c r="AQ182" s="204"/>
      <c r="AR182" s="259"/>
    </row>
    <row r="183" spans="1:44" s="285" customFormat="1" ht="327.75" customHeight="1" thickBot="1" x14ac:dyDescent="0.3">
      <c r="A183" s="716"/>
      <c r="B183" s="682"/>
      <c r="C183" s="682"/>
      <c r="D183" s="282" t="s">
        <v>43</v>
      </c>
      <c r="E183" s="208"/>
      <c r="F183" s="208"/>
      <c r="G183" s="398"/>
      <c r="H183" s="208"/>
      <c r="I183" s="208"/>
      <c r="J183" s="346"/>
      <c r="K183" s="208"/>
      <c r="L183" s="208"/>
      <c r="M183" s="346"/>
      <c r="N183" s="208"/>
      <c r="O183" s="208"/>
      <c r="P183" s="346"/>
      <c r="Q183" s="208"/>
      <c r="R183" s="208"/>
      <c r="S183" s="346"/>
      <c r="T183" s="208"/>
      <c r="U183" s="208"/>
      <c r="V183" s="346"/>
      <c r="W183" s="208"/>
      <c r="X183" s="208"/>
      <c r="Y183" s="346"/>
      <c r="Z183" s="208"/>
      <c r="AA183" s="208"/>
      <c r="AB183" s="346"/>
      <c r="AC183" s="208"/>
      <c r="AD183" s="208"/>
      <c r="AE183" s="346"/>
      <c r="AF183" s="208"/>
      <c r="AG183" s="208"/>
      <c r="AH183" s="346"/>
      <c r="AI183" s="208"/>
      <c r="AJ183" s="208"/>
      <c r="AK183" s="350"/>
      <c r="AL183" s="208"/>
      <c r="AM183" s="208"/>
      <c r="AN183" s="346"/>
      <c r="AO183" s="208"/>
      <c r="AP183" s="208"/>
      <c r="AQ183" s="346"/>
      <c r="AR183" s="349"/>
    </row>
    <row r="184" spans="1:44" s="285" customFormat="1" ht="142.5" customHeight="1" x14ac:dyDescent="0.25">
      <c r="A184" s="678" t="s">
        <v>309</v>
      </c>
      <c r="B184" s="683" t="s">
        <v>464</v>
      </c>
      <c r="C184" s="683"/>
      <c r="D184" s="280" t="s">
        <v>41</v>
      </c>
      <c r="E184" s="200">
        <f>H184+K184+N184+Q184+T184+W184+Z184+AC184+AF184+AI184+AL184+AO184</f>
        <v>178.7</v>
      </c>
      <c r="F184" s="200">
        <f>I184+L184+O184+R184+U184+X184+AA184+AD184+AG184+AJ184+AM184+AP184</f>
        <v>178.7</v>
      </c>
      <c r="G184" s="202">
        <f>F184/E184</f>
        <v>1</v>
      </c>
      <c r="H184" s="200">
        <f>H185+H186+H187+H188+H189+H190</f>
        <v>0</v>
      </c>
      <c r="I184" s="200">
        <f>I185+I186+I187+I188+I189+I190</f>
        <v>0</v>
      </c>
      <c r="J184" s="356"/>
      <c r="K184" s="200">
        <f>K185+K186+K187+K188+K189+K190</f>
        <v>44.8</v>
      </c>
      <c r="L184" s="200">
        <f>L185+L186+L187+L188+L189+L190</f>
        <v>44.8</v>
      </c>
      <c r="M184" s="201">
        <f>L184/K184</f>
        <v>1</v>
      </c>
      <c r="N184" s="200">
        <f>N185+N186+N187+N188+N189+N190</f>
        <v>0</v>
      </c>
      <c r="O184" s="200">
        <f>O185+O186+O187+O188+O189+O190</f>
        <v>0</v>
      </c>
      <c r="P184" s="354"/>
      <c r="Q184" s="200">
        <f>Q185+Q186+Q187+Q188+Q189+Q190</f>
        <v>44.5</v>
      </c>
      <c r="R184" s="200">
        <f>R185+R186+R187+R188+R189+R190</f>
        <v>44.5</v>
      </c>
      <c r="S184" s="201">
        <v>1</v>
      </c>
      <c r="T184" s="200">
        <f>T185+T186+T187+T188+T189+T190</f>
        <v>0</v>
      </c>
      <c r="U184" s="200">
        <f>U185+U186+U187+U188+U189+U190</f>
        <v>0</v>
      </c>
      <c r="V184" s="356"/>
      <c r="W184" s="200">
        <f>W185+W186+W187+W188+W189+W190</f>
        <v>0</v>
      </c>
      <c r="X184" s="200">
        <f>X185+X186+X187+X188+X189+X190</f>
        <v>0</v>
      </c>
      <c r="Y184" s="201"/>
      <c r="Z184" s="200">
        <f t="shared" ref="Z184:AA184" si="465">Z185+Z186+Z187+Z188+Z189+Z190</f>
        <v>44.7</v>
      </c>
      <c r="AA184" s="200">
        <f t="shared" si="465"/>
        <v>44.7</v>
      </c>
      <c r="AB184" s="201">
        <f t="shared" ref="AB184" si="466">AA184/Z184</f>
        <v>1</v>
      </c>
      <c r="AC184" s="200">
        <f t="shared" ref="AC184:AD184" si="467">AC185+AC186+AC187+AC188+AC189+AC190</f>
        <v>44.7</v>
      </c>
      <c r="AD184" s="200">
        <f t="shared" si="467"/>
        <v>44.7</v>
      </c>
      <c r="AE184" s="356"/>
      <c r="AF184" s="200">
        <f t="shared" ref="AF184:AG184" si="468">AF185+AF186+AF187+AF188+AF189+AF190</f>
        <v>0</v>
      </c>
      <c r="AG184" s="200">
        <f t="shared" si="468"/>
        <v>0</v>
      </c>
      <c r="AH184" s="201"/>
      <c r="AI184" s="200">
        <f t="shared" ref="AI184:AJ184" si="469">AI185+AI186+AI187+AI188+AI189+AI190</f>
        <v>0</v>
      </c>
      <c r="AJ184" s="200">
        <f t="shared" si="469"/>
        <v>0</v>
      </c>
      <c r="AK184" s="202" t="e">
        <f>AJ184/AI184</f>
        <v>#DIV/0!</v>
      </c>
      <c r="AL184" s="200">
        <f t="shared" ref="AL184:AM184" si="470">AL185+AL186+AL187+AL188+AL189+AL190</f>
        <v>0</v>
      </c>
      <c r="AM184" s="200">
        <f t="shared" si="470"/>
        <v>0</v>
      </c>
      <c r="AN184" s="356"/>
      <c r="AO184" s="200">
        <f>AO185+AO186+AO187+AO188+AO189+AO190</f>
        <v>0</v>
      </c>
      <c r="AP184" s="200">
        <f>AP185+AP186+AP187+AP188+AP189+AP190</f>
        <v>0</v>
      </c>
      <c r="AQ184" s="202"/>
      <c r="AR184" s="358" t="s">
        <v>569</v>
      </c>
    </row>
    <row r="185" spans="1:44" s="285" customFormat="1" ht="117.75" customHeight="1" x14ac:dyDescent="0.25">
      <c r="A185" s="679"/>
      <c r="B185" s="684"/>
      <c r="C185" s="684"/>
      <c r="D185" s="306" t="s">
        <v>37</v>
      </c>
      <c r="E185" s="307">
        <f>H185+K185+N185+Q185+T185+W185+Z185+AC185+AF185+AI185+AL185+AO185</f>
        <v>0</v>
      </c>
      <c r="F185" s="307">
        <f>I185+L185+O185+R185+U185+X185+AA185+AD185+AG185+AJ185+AM185+AP185</f>
        <v>0</v>
      </c>
      <c r="G185" s="204"/>
      <c r="H185" s="365"/>
      <c r="I185" s="365"/>
      <c r="J185" s="204"/>
      <c r="K185" s="365"/>
      <c r="L185" s="365"/>
      <c r="M185" s="204"/>
      <c r="N185" s="365"/>
      <c r="O185" s="365"/>
      <c r="P185" s="204"/>
      <c r="Q185" s="365"/>
      <c r="R185" s="365"/>
      <c r="S185" s="204"/>
      <c r="T185" s="365"/>
      <c r="U185" s="365"/>
      <c r="V185" s="204"/>
      <c r="W185" s="365"/>
      <c r="X185" s="365"/>
      <c r="Y185" s="204"/>
      <c r="Z185" s="365"/>
      <c r="AA185" s="365"/>
      <c r="AB185" s="204"/>
      <c r="AC185" s="365"/>
      <c r="AD185" s="365"/>
      <c r="AE185" s="204"/>
      <c r="AF185" s="365"/>
      <c r="AG185" s="365"/>
      <c r="AH185" s="204"/>
      <c r="AI185" s="365"/>
      <c r="AJ185" s="365"/>
      <c r="AK185" s="318"/>
      <c r="AL185" s="365"/>
      <c r="AM185" s="365"/>
      <c r="AN185" s="204"/>
      <c r="AO185" s="365"/>
      <c r="AP185" s="365"/>
      <c r="AQ185" s="204"/>
      <c r="AR185" s="358"/>
    </row>
    <row r="186" spans="1:44" s="285" customFormat="1" ht="186.75" customHeight="1" thickBot="1" x14ac:dyDescent="0.3">
      <c r="A186" s="679"/>
      <c r="B186" s="684"/>
      <c r="C186" s="684"/>
      <c r="D186" s="305" t="s">
        <v>2</v>
      </c>
      <c r="E186" s="307">
        <f t="shared" ref="E186:F190" si="471">H186+K186+N186+Q186+T186+W186+Z186+AC186+AF186+AI186+AL186+AO186</f>
        <v>0</v>
      </c>
      <c r="F186" s="307">
        <f t="shared" si="471"/>
        <v>0</v>
      </c>
      <c r="G186" s="204"/>
      <c r="H186" s="365"/>
      <c r="I186" s="365"/>
      <c r="J186" s="204"/>
      <c r="K186" s="365"/>
      <c r="L186" s="365"/>
      <c r="M186" s="204"/>
      <c r="N186" s="365"/>
      <c r="O186" s="365"/>
      <c r="P186" s="204"/>
      <c r="Q186" s="365"/>
      <c r="R186" s="365"/>
      <c r="S186" s="204"/>
      <c r="T186" s="365"/>
      <c r="U186" s="365"/>
      <c r="V186" s="204"/>
      <c r="W186" s="365"/>
      <c r="X186" s="365"/>
      <c r="Y186" s="204"/>
      <c r="Z186" s="365"/>
      <c r="AA186" s="365"/>
      <c r="AB186" s="204"/>
      <c r="AC186" s="365"/>
      <c r="AD186" s="365"/>
      <c r="AE186" s="204"/>
      <c r="AF186" s="365"/>
      <c r="AG186" s="365"/>
      <c r="AH186" s="204"/>
      <c r="AI186" s="365"/>
      <c r="AJ186" s="365"/>
      <c r="AK186" s="318"/>
      <c r="AL186" s="365"/>
      <c r="AM186" s="365"/>
      <c r="AN186" s="204"/>
      <c r="AO186" s="365"/>
      <c r="AP186" s="365"/>
      <c r="AQ186" s="204"/>
      <c r="AR186" s="358"/>
    </row>
    <row r="187" spans="1:44" s="285" customFormat="1" ht="409.6" customHeight="1" x14ac:dyDescent="0.25">
      <c r="A187" s="679"/>
      <c r="B187" s="684"/>
      <c r="C187" s="684"/>
      <c r="D187" s="305" t="s">
        <v>284</v>
      </c>
      <c r="E187" s="595">
        <f t="shared" si="471"/>
        <v>178.7</v>
      </c>
      <c r="F187" s="595">
        <f t="shared" si="471"/>
        <v>178.7</v>
      </c>
      <c r="G187" s="201">
        <f t="shared" ref="G187" si="472">F187/E187</f>
        <v>1</v>
      </c>
      <c r="H187" s="365"/>
      <c r="I187" s="365"/>
      <c r="J187" s="204"/>
      <c r="K187" s="365">
        <v>44.8</v>
      </c>
      <c r="L187" s="365">
        <v>44.8</v>
      </c>
      <c r="M187" s="201">
        <f>L187/K187</f>
        <v>1</v>
      </c>
      <c r="N187" s="365">
        <v>0</v>
      </c>
      <c r="O187" s="365">
        <v>0</v>
      </c>
      <c r="P187" s="318"/>
      <c r="Q187" s="365">
        <v>44.5</v>
      </c>
      <c r="R187" s="365">
        <v>44.5</v>
      </c>
      <c r="S187" s="364">
        <v>1</v>
      </c>
      <c r="T187" s="365"/>
      <c r="U187" s="365"/>
      <c r="V187" s="204"/>
      <c r="W187" s="365"/>
      <c r="X187" s="365"/>
      <c r="Y187" s="204"/>
      <c r="Z187" s="365">
        <v>44.7</v>
      </c>
      <c r="AA187" s="365">
        <v>44.7</v>
      </c>
      <c r="AB187" s="201">
        <f t="shared" ref="AB187" si="473">AA187/Z187</f>
        <v>1</v>
      </c>
      <c r="AC187" s="365">
        <v>44.7</v>
      </c>
      <c r="AD187" s="365">
        <v>44.7</v>
      </c>
      <c r="AE187" s="204"/>
      <c r="AF187" s="365"/>
      <c r="AG187" s="365"/>
      <c r="AH187" s="202"/>
      <c r="AI187" s="307"/>
      <c r="AJ187" s="307"/>
      <c r="AK187" s="201" t="e">
        <f t="shared" ref="AK187" si="474">AJ187/AI187</f>
        <v>#DIV/0!</v>
      </c>
      <c r="AL187" s="365"/>
      <c r="AM187" s="365"/>
      <c r="AN187" s="204"/>
      <c r="AO187" s="365"/>
      <c r="AP187" s="365"/>
      <c r="AQ187" s="202"/>
      <c r="AR187" s="358" t="s">
        <v>568</v>
      </c>
    </row>
    <row r="188" spans="1:44" s="285" customFormat="1" ht="370.5" customHeight="1" x14ac:dyDescent="0.25">
      <c r="A188" s="679"/>
      <c r="B188" s="684"/>
      <c r="C188" s="684"/>
      <c r="D188" s="305" t="s">
        <v>292</v>
      </c>
      <c r="E188" s="586">
        <f t="shared" si="471"/>
        <v>0</v>
      </c>
      <c r="F188" s="586">
        <f t="shared" si="471"/>
        <v>0</v>
      </c>
      <c r="G188" s="591"/>
      <c r="H188" s="365"/>
      <c r="I188" s="365"/>
      <c r="J188" s="204"/>
      <c r="K188" s="365"/>
      <c r="L188" s="365"/>
      <c r="M188" s="204"/>
      <c r="N188" s="365"/>
      <c r="O188" s="365"/>
      <c r="P188" s="204"/>
      <c r="Q188" s="365"/>
      <c r="R188" s="365"/>
      <c r="S188" s="204"/>
      <c r="T188" s="365"/>
      <c r="U188" s="365"/>
      <c r="V188" s="204"/>
      <c r="W188" s="365"/>
      <c r="X188" s="365"/>
      <c r="Y188" s="204"/>
      <c r="Z188" s="365"/>
      <c r="AA188" s="365"/>
      <c r="AB188" s="204"/>
      <c r="AC188" s="365"/>
      <c r="AD188" s="365"/>
      <c r="AE188" s="204"/>
      <c r="AF188" s="365"/>
      <c r="AG188" s="365"/>
      <c r="AH188" s="204"/>
      <c r="AI188" s="365"/>
      <c r="AJ188" s="365"/>
      <c r="AK188" s="318"/>
      <c r="AL188" s="365"/>
      <c r="AM188" s="365"/>
      <c r="AN188" s="204"/>
      <c r="AO188" s="365"/>
      <c r="AP188" s="365"/>
      <c r="AQ188" s="204"/>
      <c r="AR188" s="358"/>
    </row>
    <row r="189" spans="1:44" s="285" customFormat="1" ht="116.25" customHeight="1" x14ac:dyDescent="0.25">
      <c r="A189" s="679"/>
      <c r="B189" s="684"/>
      <c r="C189" s="684"/>
      <c r="D189" s="305" t="s">
        <v>285</v>
      </c>
      <c r="E189" s="307">
        <f t="shared" si="471"/>
        <v>0</v>
      </c>
      <c r="F189" s="307">
        <f t="shared" si="471"/>
        <v>0</v>
      </c>
      <c r="G189" s="204"/>
      <c r="H189" s="365"/>
      <c r="I189" s="365"/>
      <c r="J189" s="204"/>
      <c r="K189" s="365"/>
      <c r="L189" s="365"/>
      <c r="M189" s="204"/>
      <c r="N189" s="365"/>
      <c r="O189" s="365"/>
      <c r="P189" s="204"/>
      <c r="Q189" s="365"/>
      <c r="R189" s="365"/>
      <c r="S189" s="204"/>
      <c r="T189" s="365"/>
      <c r="U189" s="365"/>
      <c r="V189" s="204"/>
      <c r="W189" s="365"/>
      <c r="X189" s="365"/>
      <c r="Y189" s="204"/>
      <c r="Z189" s="365"/>
      <c r="AA189" s="365"/>
      <c r="AB189" s="204"/>
      <c r="AC189" s="365"/>
      <c r="AD189" s="365"/>
      <c r="AE189" s="204"/>
      <c r="AF189" s="365"/>
      <c r="AG189" s="365"/>
      <c r="AH189" s="204"/>
      <c r="AI189" s="365"/>
      <c r="AJ189" s="365"/>
      <c r="AK189" s="318"/>
      <c r="AL189" s="365"/>
      <c r="AM189" s="365"/>
      <c r="AN189" s="204"/>
      <c r="AO189" s="365"/>
      <c r="AP189" s="365"/>
      <c r="AQ189" s="204"/>
      <c r="AR189" s="358"/>
    </row>
    <row r="190" spans="1:44" s="285" customFormat="1" ht="156.75" customHeight="1" thickBot="1" x14ac:dyDescent="0.3">
      <c r="A190" s="680"/>
      <c r="B190" s="685"/>
      <c r="C190" s="685"/>
      <c r="D190" s="282" t="s">
        <v>43</v>
      </c>
      <c r="E190" s="208">
        <f t="shared" si="471"/>
        <v>0</v>
      </c>
      <c r="F190" s="208">
        <f t="shared" si="471"/>
        <v>0</v>
      </c>
      <c r="G190" s="346"/>
      <c r="H190" s="369"/>
      <c r="I190" s="369"/>
      <c r="J190" s="346"/>
      <c r="K190" s="369"/>
      <c r="L190" s="369"/>
      <c r="M190" s="346"/>
      <c r="N190" s="369"/>
      <c r="O190" s="369"/>
      <c r="P190" s="346"/>
      <c r="Q190" s="369"/>
      <c r="R190" s="369"/>
      <c r="S190" s="346"/>
      <c r="T190" s="369"/>
      <c r="U190" s="369"/>
      <c r="V190" s="346"/>
      <c r="W190" s="369"/>
      <c r="X190" s="369"/>
      <c r="Y190" s="346"/>
      <c r="Z190" s="369"/>
      <c r="AA190" s="369"/>
      <c r="AB190" s="346"/>
      <c r="AC190" s="369"/>
      <c r="AD190" s="369"/>
      <c r="AE190" s="346"/>
      <c r="AF190" s="369"/>
      <c r="AG190" s="369"/>
      <c r="AH190" s="346"/>
      <c r="AI190" s="369"/>
      <c r="AJ190" s="369"/>
      <c r="AK190" s="350"/>
      <c r="AL190" s="369"/>
      <c r="AM190" s="369"/>
      <c r="AN190" s="346"/>
      <c r="AO190" s="369"/>
      <c r="AP190" s="369"/>
      <c r="AQ190" s="346"/>
      <c r="AR190" s="399"/>
    </row>
    <row r="191" spans="1:44" s="285" customFormat="1" ht="109.5" customHeight="1" x14ac:dyDescent="0.25">
      <c r="A191" s="678" t="s">
        <v>310</v>
      </c>
      <c r="B191" s="683" t="s">
        <v>463</v>
      </c>
      <c r="C191" s="683"/>
      <c r="D191" s="280" t="s">
        <v>41</v>
      </c>
      <c r="E191" s="200">
        <f>H191+K191+N191+Q191+T191+W191+Z191+AC191+AF191+AI191+AL191+AO191</f>
        <v>200</v>
      </c>
      <c r="F191" s="200">
        <f>I191+L191+O191+R191+U191+X191+AA191+AD191+AG191+AJ191+AM191+AP191</f>
        <v>0</v>
      </c>
      <c r="G191" s="202">
        <f>F191/E191</f>
        <v>0</v>
      </c>
      <c r="H191" s="200">
        <f>H192+H193+H194+H195+H196+H197</f>
        <v>0</v>
      </c>
      <c r="I191" s="200">
        <f>I192+I193+I194+I195+I196+I197</f>
        <v>0</v>
      </c>
      <c r="J191" s="356"/>
      <c r="K191" s="200">
        <f>K192+K193+K194+K195+K196+K197</f>
        <v>0</v>
      </c>
      <c r="L191" s="200">
        <f>L192+L193+L194+L195+L196+L197</f>
        <v>0</v>
      </c>
      <c r="M191" s="201"/>
      <c r="N191" s="200">
        <f>N192+N193+N194+N195+N196+N197</f>
        <v>0</v>
      </c>
      <c r="O191" s="200">
        <f>O192+O193+O194+O195+O196+O197</f>
        <v>0</v>
      </c>
      <c r="P191" s="354"/>
      <c r="Q191" s="200">
        <f>Q192+Q193+Q194+Q195+Q196+Q197</f>
        <v>0</v>
      </c>
      <c r="R191" s="200">
        <f>R192+R193+R194+R195+R196+R197</f>
        <v>0</v>
      </c>
      <c r="S191" s="201"/>
      <c r="T191" s="200">
        <f>T192+T193+T194+T195+T196+T197</f>
        <v>0</v>
      </c>
      <c r="U191" s="200">
        <f>U192+U193+U194+U195+U196+U197</f>
        <v>0</v>
      </c>
      <c r="V191" s="356"/>
      <c r="W191" s="200">
        <f>W192+W193+W194+W195+W196+W197</f>
        <v>0</v>
      </c>
      <c r="X191" s="200">
        <f>X192+X193+X194+X195+X196+X197</f>
        <v>0</v>
      </c>
      <c r="Y191" s="201"/>
      <c r="Z191" s="200">
        <f t="shared" ref="Z191:AA191" si="475">Z192+Z193+Z194+Z195+Z196+Z197</f>
        <v>0</v>
      </c>
      <c r="AA191" s="200">
        <f t="shared" si="475"/>
        <v>0</v>
      </c>
      <c r="AB191" s="201"/>
      <c r="AC191" s="200">
        <f t="shared" ref="AC191:AD191" si="476">AC192+AC193+AC194+AC195+AC196+AC197</f>
        <v>0</v>
      </c>
      <c r="AD191" s="200">
        <f t="shared" si="476"/>
        <v>0</v>
      </c>
      <c r="AE191" s="201">
        <v>0</v>
      </c>
      <c r="AF191" s="200">
        <f t="shared" ref="AF191:AG191" si="477">AF192+AF193+AF194+AF195+AF196+AF197</f>
        <v>200</v>
      </c>
      <c r="AG191" s="200">
        <f t="shared" si="477"/>
        <v>0</v>
      </c>
      <c r="AH191" s="201"/>
      <c r="AI191" s="200">
        <f t="shared" ref="AI191:AJ191" si="478">AI192+AI193+AI194+AI195+AI196+AI197</f>
        <v>0</v>
      </c>
      <c r="AJ191" s="200">
        <f t="shared" si="478"/>
        <v>0</v>
      </c>
      <c r="AK191" s="202"/>
      <c r="AL191" s="200">
        <f t="shared" ref="AL191:AM191" si="479">AL192+AL193+AL194+AL195+AL196+AL197</f>
        <v>0</v>
      </c>
      <c r="AM191" s="200">
        <f t="shared" si="479"/>
        <v>0</v>
      </c>
      <c r="AN191" s="356"/>
      <c r="AO191" s="200">
        <f>AO192+AO193+AO194+AO195+AO196+AO197</f>
        <v>0</v>
      </c>
      <c r="AP191" s="200">
        <f>AP192+AP193+AP194+AP195+AP196+AP197</f>
        <v>0</v>
      </c>
      <c r="AQ191" s="356"/>
      <c r="AR191" s="353"/>
    </row>
    <row r="192" spans="1:44" s="285" customFormat="1" ht="123.75" customHeight="1" x14ac:dyDescent="0.25">
      <c r="A192" s="679"/>
      <c r="B192" s="684"/>
      <c r="C192" s="684"/>
      <c r="D192" s="306" t="s">
        <v>37</v>
      </c>
      <c r="E192" s="307">
        <f>H192+K192+N192+Q192+T192+W192+Z192+AC192+AF192+AI192+AL192+AO192</f>
        <v>0</v>
      </c>
      <c r="F192" s="307">
        <f>I192+L192+O192+R192+U192+X192+AA192+AD192+AG192+AJ192+AM192+AP192</f>
        <v>0</v>
      </c>
      <c r="G192" s="204"/>
      <c r="H192" s="365"/>
      <c r="I192" s="365"/>
      <c r="J192" s="204"/>
      <c r="K192" s="365"/>
      <c r="L192" s="365"/>
      <c r="M192" s="204"/>
      <c r="N192" s="365"/>
      <c r="O192" s="365"/>
      <c r="P192" s="204"/>
      <c r="Q192" s="365"/>
      <c r="R192" s="365"/>
      <c r="S192" s="204"/>
      <c r="T192" s="365"/>
      <c r="U192" s="365"/>
      <c r="V192" s="204"/>
      <c r="W192" s="365"/>
      <c r="X192" s="365"/>
      <c r="Y192" s="204"/>
      <c r="Z192" s="365"/>
      <c r="AA192" s="365"/>
      <c r="AB192" s="204"/>
      <c r="AC192" s="365"/>
      <c r="AD192" s="365"/>
      <c r="AE192" s="201"/>
      <c r="AF192" s="365"/>
      <c r="AG192" s="365"/>
      <c r="AH192" s="204"/>
      <c r="AI192" s="365"/>
      <c r="AJ192" s="365"/>
      <c r="AK192" s="318"/>
      <c r="AL192" s="365"/>
      <c r="AM192" s="365"/>
      <c r="AN192" s="204"/>
      <c r="AO192" s="365"/>
      <c r="AP192" s="365"/>
      <c r="AQ192" s="204"/>
      <c r="AR192" s="358"/>
    </row>
    <row r="193" spans="1:44" s="285" customFormat="1" ht="161.25" customHeight="1" x14ac:dyDescent="0.25">
      <c r="A193" s="679"/>
      <c r="B193" s="684"/>
      <c r="C193" s="684"/>
      <c r="D193" s="305" t="s">
        <v>2</v>
      </c>
      <c r="E193" s="307">
        <f t="shared" ref="E193:F197" si="480">H193+K193+N193+Q193+T193+W193+Z193+AC193+AF193+AI193+AL193+AO193</f>
        <v>0</v>
      </c>
      <c r="F193" s="307">
        <f t="shared" si="480"/>
        <v>0</v>
      </c>
      <c r="G193" s="204"/>
      <c r="H193" s="365"/>
      <c r="I193" s="365"/>
      <c r="J193" s="204"/>
      <c r="K193" s="365"/>
      <c r="L193" s="365"/>
      <c r="M193" s="204"/>
      <c r="N193" s="365"/>
      <c r="O193" s="365"/>
      <c r="P193" s="204"/>
      <c r="Q193" s="365"/>
      <c r="R193" s="365"/>
      <c r="S193" s="204"/>
      <c r="T193" s="365"/>
      <c r="U193" s="365"/>
      <c r="V193" s="204"/>
      <c r="W193" s="365"/>
      <c r="X193" s="365"/>
      <c r="Y193" s="204"/>
      <c r="Z193" s="365"/>
      <c r="AA193" s="365"/>
      <c r="AB193" s="204"/>
      <c r="AC193" s="365"/>
      <c r="AD193" s="365"/>
      <c r="AE193" s="201"/>
      <c r="AF193" s="365"/>
      <c r="AG193" s="365"/>
      <c r="AH193" s="204"/>
      <c r="AI193" s="365"/>
      <c r="AJ193" s="365"/>
      <c r="AK193" s="318"/>
      <c r="AL193" s="365"/>
      <c r="AM193" s="365"/>
      <c r="AN193" s="204"/>
      <c r="AO193" s="365"/>
      <c r="AP193" s="365"/>
      <c r="AQ193" s="204"/>
      <c r="AR193" s="358"/>
    </row>
    <row r="194" spans="1:44" s="285" customFormat="1" ht="152.25" customHeight="1" x14ac:dyDescent="0.25">
      <c r="A194" s="679"/>
      <c r="B194" s="684"/>
      <c r="C194" s="684"/>
      <c r="D194" s="305" t="s">
        <v>284</v>
      </c>
      <c r="E194" s="595">
        <f t="shared" si="480"/>
        <v>200</v>
      </c>
      <c r="F194" s="595">
        <f t="shared" si="480"/>
        <v>0</v>
      </c>
      <c r="G194" s="201">
        <f t="shared" ref="G194" si="481">F194/E194</f>
        <v>0</v>
      </c>
      <c r="H194" s="365"/>
      <c r="I194" s="365"/>
      <c r="J194" s="204"/>
      <c r="K194" s="365">
        <v>0</v>
      </c>
      <c r="L194" s="365"/>
      <c r="M194" s="201"/>
      <c r="N194" s="365"/>
      <c r="O194" s="365">
        <v>0</v>
      </c>
      <c r="P194" s="318"/>
      <c r="Q194" s="365">
        <v>0</v>
      </c>
      <c r="R194" s="365"/>
      <c r="S194" s="201"/>
      <c r="T194" s="365"/>
      <c r="U194" s="365"/>
      <c r="V194" s="204"/>
      <c r="W194" s="365"/>
      <c r="X194" s="365"/>
      <c r="Y194" s="204"/>
      <c r="Z194" s="365"/>
      <c r="AA194" s="365"/>
      <c r="AB194" s="201"/>
      <c r="AC194" s="365">
        <v>0</v>
      </c>
      <c r="AD194" s="365"/>
      <c r="AE194" s="201">
        <v>0</v>
      </c>
      <c r="AF194" s="365">
        <v>200</v>
      </c>
      <c r="AG194" s="365"/>
      <c r="AH194" s="204"/>
      <c r="AI194" s="365">
        <v>0</v>
      </c>
      <c r="AJ194" s="365">
        <v>0</v>
      </c>
      <c r="AK194" s="201"/>
      <c r="AL194" s="365"/>
      <c r="AM194" s="365"/>
      <c r="AN194" s="204"/>
      <c r="AO194" s="365"/>
      <c r="AP194" s="365"/>
      <c r="AQ194" s="204"/>
      <c r="AR194" s="348"/>
    </row>
    <row r="195" spans="1:44" s="285" customFormat="1" ht="406.5" customHeight="1" x14ac:dyDescent="0.25">
      <c r="A195" s="679"/>
      <c r="B195" s="684"/>
      <c r="C195" s="684"/>
      <c r="D195" s="305" t="s">
        <v>292</v>
      </c>
      <c r="E195" s="586">
        <f t="shared" si="480"/>
        <v>0</v>
      </c>
      <c r="F195" s="586">
        <f t="shared" si="480"/>
        <v>0</v>
      </c>
      <c r="G195" s="591"/>
      <c r="H195" s="365"/>
      <c r="I195" s="365"/>
      <c r="J195" s="204"/>
      <c r="K195" s="365"/>
      <c r="L195" s="365"/>
      <c r="M195" s="204"/>
      <c r="N195" s="365"/>
      <c r="O195" s="365"/>
      <c r="P195" s="204"/>
      <c r="Q195" s="365"/>
      <c r="R195" s="365"/>
      <c r="S195" s="204"/>
      <c r="T195" s="365"/>
      <c r="U195" s="365"/>
      <c r="V195" s="204"/>
      <c r="W195" s="365"/>
      <c r="X195" s="365"/>
      <c r="Y195" s="204"/>
      <c r="Z195" s="365"/>
      <c r="AA195" s="365"/>
      <c r="AB195" s="204"/>
      <c r="AC195" s="365"/>
      <c r="AD195" s="365"/>
      <c r="AE195" s="201"/>
      <c r="AF195" s="365"/>
      <c r="AG195" s="365"/>
      <c r="AH195" s="204"/>
      <c r="AI195" s="365"/>
      <c r="AJ195" s="365"/>
      <c r="AK195" s="318"/>
      <c r="AL195" s="365"/>
      <c r="AM195" s="365"/>
      <c r="AN195" s="204"/>
      <c r="AO195" s="365"/>
      <c r="AP195" s="365"/>
      <c r="AQ195" s="204"/>
      <c r="AR195" s="358"/>
    </row>
    <row r="196" spans="1:44" s="285" customFormat="1" ht="125.25" customHeight="1" x14ac:dyDescent="0.25">
      <c r="A196" s="679"/>
      <c r="B196" s="684"/>
      <c r="C196" s="684"/>
      <c r="D196" s="305" t="s">
        <v>285</v>
      </c>
      <c r="E196" s="307">
        <f t="shared" si="480"/>
        <v>0</v>
      </c>
      <c r="F196" s="307">
        <f t="shared" si="480"/>
        <v>0</v>
      </c>
      <c r="G196" s="204"/>
      <c r="H196" s="365"/>
      <c r="I196" s="365"/>
      <c r="J196" s="204"/>
      <c r="K196" s="365"/>
      <c r="L196" s="365"/>
      <c r="M196" s="204"/>
      <c r="N196" s="365"/>
      <c r="O196" s="365"/>
      <c r="P196" s="204"/>
      <c r="Q196" s="365"/>
      <c r="R196" s="365"/>
      <c r="S196" s="204"/>
      <c r="T196" s="365"/>
      <c r="U196" s="365"/>
      <c r="V196" s="204"/>
      <c r="W196" s="365"/>
      <c r="X196" s="365"/>
      <c r="Y196" s="204"/>
      <c r="Z196" s="365"/>
      <c r="AA196" s="365"/>
      <c r="AB196" s="204"/>
      <c r="AC196" s="365"/>
      <c r="AD196" s="365"/>
      <c r="AE196" s="204"/>
      <c r="AF196" s="365"/>
      <c r="AG196" s="365"/>
      <c r="AH196" s="204"/>
      <c r="AI196" s="365"/>
      <c r="AJ196" s="365"/>
      <c r="AK196" s="318"/>
      <c r="AL196" s="365"/>
      <c r="AM196" s="365"/>
      <c r="AN196" s="204"/>
      <c r="AO196" s="365"/>
      <c r="AP196" s="365"/>
      <c r="AQ196" s="204"/>
      <c r="AR196" s="358"/>
    </row>
    <row r="197" spans="1:44" s="285" customFormat="1" ht="186.75" customHeight="1" thickBot="1" x14ac:dyDescent="0.3">
      <c r="A197" s="680"/>
      <c r="B197" s="685"/>
      <c r="C197" s="685"/>
      <c r="D197" s="282" t="s">
        <v>43</v>
      </c>
      <c r="E197" s="208">
        <f t="shared" si="480"/>
        <v>0</v>
      </c>
      <c r="F197" s="208">
        <f t="shared" si="480"/>
        <v>0</v>
      </c>
      <c r="G197" s="346"/>
      <c r="H197" s="369"/>
      <c r="I197" s="369"/>
      <c r="J197" s="346"/>
      <c r="K197" s="369"/>
      <c r="L197" s="369"/>
      <c r="M197" s="346"/>
      <c r="N197" s="369"/>
      <c r="O197" s="369"/>
      <c r="P197" s="346"/>
      <c r="Q197" s="369"/>
      <c r="R197" s="369"/>
      <c r="S197" s="346"/>
      <c r="T197" s="369"/>
      <c r="U197" s="369"/>
      <c r="V197" s="346"/>
      <c r="W197" s="369"/>
      <c r="X197" s="369"/>
      <c r="Y197" s="346"/>
      <c r="Z197" s="369"/>
      <c r="AA197" s="369"/>
      <c r="AB197" s="346"/>
      <c r="AC197" s="369"/>
      <c r="AD197" s="369"/>
      <c r="AE197" s="346"/>
      <c r="AF197" s="369"/>
      <c r="AG197" s="369"/>
      <c r="AH197" s="346"/>
      <c r="AI197" s="369"/>
      <c r="AJ197" s="369"/>
      <c r="AK197" s="350"/>
      <c r="AL197" s="369"/>
      <c r="AM197" s="369"/>
      <c r="AN197" s="346"/>
      <c r="AO197" s="369"/>
      <c r="AP197" s="369"/>
      <c r="AQ197" s="346"/>
      <c r="AR197" s="400"/>
    </row>
    <row r="198" spans="1:44" s="285" customFormat="1" ht="204" customHeight="1" x14ac:dyDescent="0.25">
      <c r="A198" s="678" t="s">
        <v>311</v>
      </c>
      <c r="B198" s="683" t="s">
        <v>481</v>
      </c>
      <c r="C198" s="683"/>
      <c r="D198" s="280" t="s">
        <v>41</v>
      </c>
      <c r="E198" s="200">
        <f>H198+K198+N198+Q198+T198+W198+Z198+AC198+AF198+AI198+AL198+AO198</f>
        <v>79.099999999999994</v>
      </c>
      <c r="F198" s="200">
        <f>I198+L198+O198+R198+U198+X198+AA198+AD198+AG198+AJ198+AM198+AP198</f>
        <v>79.099999999999994</v>
      </c>
      <c r="G198" s="202">
        <v>1</v>
      </c>
      <c r="H198" s="200">
        <f>H199+H200+H201+H202+H203+H204</f>
        <v>0</v>
      </c>
      <c r="I198" s="200">
        <f>I199+I200+I201+I202+I203+I204</f>
        <v>0</v>
      </c>
      <c r="J198" s="356"/>
      <c r="K198" s="200">
        <f>K199+K200+K201+K202+K203+K204</f>
        <v>0</v>
      </c>
      <c r="L198" s="200">
        <f>L199+L200+L201+L202+L203+L204</f>
        <v>0</v>
      </c>
      <c r="M198" s="201"/>
      <c r="N198" s="200">
        <f>N199+N200+N201+N202+N203+N204</f>
        <v>79.099999999999994</v>
      </c>
      <c r="O198" s="200">
        <f>O199+O200+O201+O202+O203+O204</f>
        <v>79.099999999999994</v>
      </c>
      <c r="P198" s="354"/>
      <c r="Q198" s="200">
        <f>Q199+Q200+Q201+Q202+Q203+Q204</f>
        <v>0</v>
      </c>
      <c r="R198" s="200">
        <f>R199+R200+R201+R202+R203+R204</f>
        <v>0</v>
      </c>
      <c r="S198" s="201"/>
      <c r="T198" s="200">
        <f>T199+T200+T201+T202+T203+T204</f>
        <v>0</v>
      </c>
      <c r="U198" s="200">
        <f>U199+U200+U201+U202+U203+U204</f>
        <v>0</v>
      </c>
      <c r="V198" s="356"/>
      <c r="W198" s="200">
        <f>W199+W200+W201+W202+W203+W204</f>
        <v>0</v>
      </c>
      <c r="X198" s="200">
        <f>X199+X200+X201+X202+X203+X204</f>
        <v>0</v>
      </c>
      <c r="Y198" s="201"/>
      <c r="Z198" s="200">
        <f>Z199+Z200+Z201+Z202+Z203+Z204</f>
        <v>0</v>
      </c>
      <c r="AA198" s="200">
        <f>AA199+AA200+AA201+AA202+AA203+AA204</f>
        <v>0</v>
      </c>
      <c r="AB198" s="356"/>
      <c r="AC198" s="200">
        <f>AC199+AC200+AC201+AC202+AC203+AC204</f>
        <v>0</v>
      </c>
      <c r="AD198" s="200">
        <f>AD199+AD200+AD201+AD202+AD203+AD204</f>
        <v>0</v>
      </c>
      <c r="AE198" s="356"/>
      <c r="AF198" s="200">
        <f>AF199+AF200+AF201+AF202+AF203+AF204</f>
        <v>0</v>
      </c>
      <c r="AG198" s="200">
        <f>AG199+AG200+AG201+AG202+AG203+AG204</f>
        <v>0</v>
      </c>
      <c r="AH198" s="201">
        <v>0</v>
      </c>
      <c r="AI198" s="200">
        <f>AI199+AI200+AI201+AI202+AI203+AI204</f>
        <v>0</v>
      </c>
      <c r="AJ198" s="200">
        <f>AJ199+AJ200+AJ201+AJ202+AJ203+AJ204</f>
        <v>0</v>
      </c>
      <c r="AK198" s="202"/>
      <c r="AL198" s="200">
        <f>AL199+AL200+AL201+AL202+AL203+AL204</f>
        <v>0</v>
      </c>
      <c r="AM198" s="200">
        <f>AM199+AM200+AM201+AM202+AM203+AM204</f>
        <v>0</v>
      </c>
      <c r="AN198" s="356"/>
      <c r="AO198" s="200">
        <f>AO199+AO200+AO201+AO202+AO203+AO204</f>
        <v>0</v>
      </c>
      <c r="AP198" s="200">
        <f>AP199+AP200+AP201+AP202+AP203+AP204</f>
        <v>0</v>
      </c>
      <c r="AQ198" s="356"/>
      <c r="AR198" s="401" t="s">
        <v>480</v>
      </c>
    </row>
    <row r="199" spans="1:44" s="285" customFormat="1" ht="125.25" customHeight="1" x14ac:dyDescent="0.25">
      <c r="A199" s="679"/>
      <c r="B199" s="684"/>
      <c r="C199" s="684"/>
      <c r="D199" s="306" t="s">
        <v>37</v>
      </c>
      <c r="E199" s="307">
        <f>H199+K199+N199+Q199+T199+W199+Z199+AC199+AF199+AI199+AL199+AO199</f>
        <v>0</v>
      </c>
      <c r="F199" s="307">
        <f>I199+L199+O199+R199+U199+X199+AA199+AD199+AG199+AJ199+AM199+AP199</f>
        <v>0</v>
      </c>
      <c r="G199" s="204"/>
      <c r="H199" s="365"/>
      <c r="I199" s="365"/>
      <c r="J199" s="204"/>
      <c r="K199" s="365"/>
      <c r="L199" s="365"/>
      <c r="M199" s="204"/>
      <c r="N199" s="365"/>
      <c r="O199" s="365"/>
      <c r="P199" s="204"/>
      <c r="Q199" s="365"/>
      <c r="R199" s="365"/>
      <c r="S199" s="204"/>
      <c r="T199" s="365"/>
      <c r="U199" s="365"/>
      <c r="V199" s="204"/>
      <c r="W199" s="365"/>
      <c r="X199" s="365"/>
      <c r="Y199" s="204"/>
      <c r="Z199" s="365"/>
      <c r="AA199" s="365"/>
      <c r="AB199" s="204"/>
      <c r="AC199" s="365"/>
      <c r="AD199" s="365"/>
      <c r="AE199" s="204"/>
      <c r="AF199" s="365"/>
      <c r="AG199" s="365"/>
      <c r="AH199" s="204"/>
      <c r="AI199" s="365"/>
      <c r="AJ199" s="365"/>
      <c r="AK199" s="318"/>
      <c r="AL199" s="365"/>
      <c r="AM199" s="365"/>
      <c r="AN199" s="204"/>
      <c r="AO199" s="365"/>
      <c r="AP199" s="365"/>
      <c r="AQ199" s="204"/>
      <c r="AR199" s="358"/>
    </row>
    <row r="200" spans="1:44" s="285" customFormat="1" ht="409.6" customHeight="1" x14ac:dyDescent="0.25">
      <c r="A200" s="679"/>
      <c r="B200" s="684"/>
      <c r="C200" s="684"/>
      <c r="D200" s="305" t="s">
        <v>2</v>
      </c>
      <c r="E200" s="307">
        <f t="shared" ref="E200:F204" si="482">H200+K200+N200+Q200+T200+W200+Z200+AC200+AF200+AI200+AL200+AO200</f>
        <v>79.099999999999994</v>
      </c>
      <c r="F200" s="307">
        <f t="shared" si="482"/>
        <v>79.099999999999994</v>
      </c>
      <c r="G200" s="201">
        <v>1</v>
      </c>
      <c r="H200" s="365"/>
      <c r="I200" s="365"/>
      <c r="J200" s="204"/>
      <c r="K200" s="365"/>
      <c r="L200" s="365"/>
      <c r="M200" s="204"/>
      <c r="N200" s="365">
        <v>79.099999999999994</v>
      </c>
      <c r="O200" s="365">
        <v>79.099999999999994</v>
      </c>
      <c r="P200" s="204"/>
      <c r="Q200" s="365"/>
      <c r="R200" s="365"/>
      <c r="S200" s="204"/>
      <c r="T200" s="365"/>
      <c r="U200" s="365"/>
      <c r="V200" s="204"/>
      <c r="W200" s="365"/>
      <c r="X200" s="365"/>
      <c r="Y200" s="204"/>
      <c r="Z200" s="365"/>
      <c r="AA200" s="365"/>
      <c r="AB200" s="204"/>
      <c r="AC200" s="365"/>
      <c r="AD200" s="365"/>
      <c r="AE200" s="204"/>
      <c r="AF200" s="365"/>
      <c r="AG200" s="365"/>
      <c r="AH200" s="204"/>
      <c r="AI200" s="365"/>
      <c r="AJ200" s="365"/>
      <c r="AK200" s="318"/>
      <c r="AL200" s="365"/>
      <c r="AM200" s="365"/>
      <c r="AN200" s="204"/>
      <c r="AO200" s="365"/>
      <c r="AP200" s="365"/>
      <c r="AQ200" s="204"/>
      <c r="AR200" s="259" t="s">
        <v>479</v>
      </c>
    </row>
    <row r="201" spans="1:44" s="285" customFormat="1" ht="198.75" customHeight="1" x14ac:dyDescent="0.25">
      <c r="A201" s="679"/>
      <c r="B201" s="684"/>
      <c r="C201" s="684"/>
      <c r="D201" s="305" t="s">
        <v>284</v>
      </c>
      <c r="E201" s="595">
        <f t="shared" si="482"/>
        <v>0</v>
      </c>
      <c r="F201" s="595">
        <f t="shared" si="482"/>
        <v>0</v>
      </c>
      <c r="G201" s="201"/>
      <c r="H201" s="365"/>
      <c r="I201" s="365"/>
      <c r="J201" s="204"/>
      <c r="K201" s="365"/>
      <c r="L201" s="365"/>
      <c r="M201" s="201"/>
      <c r="N201" s="365">
        <v>0</v>
      </c>
      <c r="O201" s="365">
        <v>0</v>
      </c>
      <c r="P201" s="318"/>
      <c r="Q201" s="365"/>
      <c r="R201" s="365"/>
      <c r="S201" s="201"/>
      <c r="T201" s="365"/>
      <c r="U201" s="365"/>
      <c r="V201" s="204"/>
      <c r="W201" s="365">
        <v>0</v>
      </c>
      <c r="X201" s="365"/>
      <c r="Y201" s="204"/>
      <c r="Z201" s="365"/>
      <c r="AA201" s="365"/>
      <c r="AB201" s="204"/>
      <c r="AC201" s="365"/>
      <c r="AD201" s="365"/>
      <c r="AE201" s="204"/>
      <c r="AF201" s="307">
        <v>0</v>
      </c>
      <c r="AG201" s="307"/>
      <c r="AH201" s="201">
        <v>0</v>
      </c>
      <c r="AI201" s="365">
        <v>0</v>
      </c>
      <c r="AJ201" s="365">
        <v>0</v>
      </c>
      <c r="AK201" s="201"/>
      <c r="AL201" s="365"/>
      <c r="AM201" s="365"/>
      <c r="AN201" s="204"/>
      <c r="AO201" s="365"/>
      <c r="AP201" s="365"/>
      <c r="AQ201" s="204"/>
      <c r="AR201" s="259"/>
    </row>
    <row r="202" spans="1:44" s="285" customFormat="1" ht="206.25" customHeight="1" x14ac:dyDescent="0.25">
      <c r="A202" s="679"/>
      <c r="B202" s="684"/>
      <c r="C202" s="684"/>
      <c r="D202" s="305" t="s">
        <v>292</v>
      </c>
      <c r="E202" s="586">
        <f t="shared" si="482"/>
        <v>0</v>
      </c>
      <c r="F202" s="586">
        <f t="shared" si="482"/>
        <v>0</v>
      </c>
      <c r="G202" s="204"/>
      <c r="H202" s="365"/>
      <c r="I202" s="365"/>
      <c r="J202" s="204"/>
      <c r="K202" s="365"/>
      <c r="L202" s="365"/>
      <c r="M202" s="204"/>
      <c r="N202" s="365"/>
      <c r="O202" s="365"/>
      <c r="P202" s="204"/>
      <c r="Q202" s="365"/>
      <c r="R202" s="365"/>
      <c r="S202" s="204"/>
      <c r="T202" s="365"/>
      <c r="U202" s="365"/>
      <c r="V202" s="204"/>
      <c r="W202" s="365"/>
      <c r="X202" s="365"/>
      <c r="Y202" s="204"/>
      <c r="Z202" s="365"/>
      <c r="AA202" s="365"/>
      <c r="AB202" s="204"/>
      <c r="AC202" s="365"/>
      <c r="AD202" s="365"/>
      <c r="AE202" s="204"/>
      <c r="AF202" s="365"/>
      <c r="AG202" s="365"/>
      <c r="AH202" s="204"/>
      <c r="AI202" s="365"/>
      <c r="AJ202" s="365"/>
      <c r="AK202" s="318"/>
      <c r="AL202" s="365"/>
      <c r="AM202" s="365"/>
      <c r="AN202" s="204"/>
      <c r="AO202" s="365"/>
      <c r="AP202" s="365"/>
      <c r="AQ202" s="204"/>
      <c r="AR202" s="358"/>
    </row>
    <row r="203" spans="1:44" s="285" customFormat="1" ht="165" customHeight="1" x14ac:dyDescent="0.25">
      <c r="A203" s="679"/>
      <c r="B203" s="684"/>
      <c r="C203" s="684"/>
      <c r="D203" s="305" t="s">
        <v>285</v>
      </c>
      <c r="E203" s="307">
        <f t="shared" si="482"/>
        <v>0</v>
      </c>
      <c r="F203" s="307">
        <f t="shared" si="482"/>
        <v>0</v>
      </c>
      <c r="G203" s="204"/>
      <c r="H203" s="365"/>
      <c r="I203" s="365"/>
      <c r="J203" s="204"/>
      <c r="K203" s="365"/>
      <c r="L203" s="365"/>
      <c r="M203" s="204"/>
      <c r="N203" s="365"/>
      <c r="O203" s="365"/>
      <c r="P203" s="204"/>
      <c r="Q203" s="365"/>
      <c r="R203" s="365"/>
      <c r="S203" s="204"/>
      <c r="T203" s="365"/>
      <c r="U203" s="365"/>
      <c r="V203" s="204"/>
      <c r="W203" s="365"/>
      <c r="X203" s="365"/>
      <c r="Y203" s="204"/>
      <c r="Z203" s="365"/>
      <c r="AA203" s="365"/>
      <c r="AB203" s="204"/>
      <c r="AC203" s="365"/>
      <c r="AD203" s="365"/>
      <c r="AE203" s="204"/>
      <c r="AF203" s="365"/>
      <c r="AG203" s="365"/>
      <c r="AH203" s="204"/>
      <c r="AI203" s="365"/>
      <c r="AJ203" s="365"/>
      <c r="AK203" s="318"/>
      <c r="AL203" s="365"/>
      <c r="AM203" s="365"/>
      <c r="AN203" s="204"/>
      <c r="AO203" s="365"/>
      <c r="AP203" s="365"/>
      <c r="AQ203" s="204"/>
      <c r="AR203" s="358"/>
    </row>
    <row r="204" spans="1:44" s="285" customFormat="1" ht="165" customHeight="1" thickBot="1" x14ac:dyDescent="0.3">
      <c r="A204" s="680"/>
      <c r="B204" s="685"/>
      <c r="C204" s="685"/>
      <c r="D204" s="282" t="s">
        <v>43</v>
      </c>
      <c r="E204" s="208">
        <f t="shared" si="482"/>
        <v>0</v>
      </c>
      <c r="F204" s="208">
        <f t="shared" si="482"/>
        <v>0</v>
      </c>
      <c r="G204" s="346"/>
      <c r="H204" s="369"/>
      <c r="I204" s="369"/>
      <c r="J204" s="346"/>
      <c r="K204" s="369"/>
      <c r="L204" s="369"/>
      <c r="M204" s="346"/>
      <c r="N204" s="369"/>
      <c r="O204" s="369"/>
      <c r="P204" s="346"/>
      <c r="Q204" s="369"/>
      <c r="R204" s="369"/>
      <c r="S204" s="346"/>
      <c r="T204" s="369"/>
      <c r="U204" s="369"/>
      <c r="V204" s="346"/>
      <c r="W204" s="369"/>
      <c r="X204" s="369"/>
      <c r="Y204" s="346"/>
      <c r="Z204" s="369"/>
      <c r="AA204" s="369"/>
      <c r="AB204" s="346"/>
      <c r="AC204" s="369"/>
      <c r="AD204" s="369"/>
      <c r="AE204" s="346"/>
      <c r="AF204" s="369"/>
      <c r="AG204" s="369"/>
      <c r="AH204" s="346"/>
      <c r="AI204" s="369"/>
      <c r="AJ204" s="369"/>
      <c r="AK204" s="350"/>
      <c r="AL204" s="369"/>
      <c r="AM204" s="369"/>
      <c r="AN204" s="346"/>
      <c r="AO204" s="369"/>
      <c r="AP204" s="369"/>
      <c r="AQ204" s="346"/>
      <c r="AR204" s="402"/>
    </row>
    <row r="205" spans="1:44" s="285" customFormat="1" ht="165" hidden="1" customHeight="1" x14ac:dyDescent="0.25">
      <c r="A205" s="678" t="s">
        <v>312</v>
      </c>
      <c r="B205" s="743" t="s">
        <v>434</v>
      </c>
      <c r="C205" s="403"/>
      <c r="D205" s="280" t="s">
        <v>41</v>
      </c>
      <c r="E205" s="200">
        <f>H205+K205+N205+Q205+T205+W205+Z205+AC205+AF205+AI205+AL205+AO205</f>
        <v>0</v>
      </c>
      <c r="F205" s="200">
        <f>I205+L205+O205+R205+U205+X205+AA205+AD205+AG205+AJ205+AM205+AP205</f>
        <v>0</v>
      </c>
      <c r="G205" s="201">
        <v>1</v>
      </c>
      <c r="H205" s="307"/>
      <c r="I205" s="307"/>
      <c r="J205" s="204"/>
      <c r="K205" s="307"/>
      <c r="L205" s="307"/>
      <c r="M205" s="204"/>
      <c r="N205" s="307"/>
      <c r="O205" s="307"/>
      <c r="P205" s="204"/>
      <c r="Q205" s="527"/>
      <c r="R205" s="527"/>
      <c r="S205" s="204"/>
      <c r="T205" s="307"/>
      <c r="U205" s="307"/>
      <c r="V205" s="204"/>
      <c r="W205" s="307"/>
      <c r="X205" s="307"/>
      <c r="Y205" s="204"/>
      <c r="Z205" s="307"/>
      <c r="AA205" s="307"/>
      <c r="AB205" s="204"/>
      <c r="AC205" s="307"/>
      <c r="AD205" s="307"/>
      <c r="AE205" s="204"/>
      <c r="AF205" s="307"/>
      <c r="AG205" s="307"/>
      <c r="AH205" s="204"/>
      <c r="AI205" s="307"/>
      <c r="AJ205" s="307"/>
      <c r="AK205" s="318"/>
      <c r="AL205" s="307">
        <f>AL206+AL207+AL208+AL210+AL211</f>
        <v>0</v>
      </c>
      <c r="AM205" s="307">
        <f>AM206+AM207+AM208+AM210+AM211</f>
        <v>0</v>
      </c>
      <c r="AN205" s="204"/>
      <c r="AO205" s="307">
        <f>AO206+AO207+AO208+AO210+AO211</f>
        <v>0</v>
      </c>
      <c r="AP205" s="307">
        <f>AP206+AP207+AP208+AP210+AP211</f>
        <v>0</v>
      </c>
      <c r="AQ205" s="404">
        <v>1</v>
      </c>
      <c r="AR205" s="405" t="s">
        <v>447</v>
      </c>
    </row>
    <row r="206" spans="1:44" s="285" customFormat="1" ht="165" hidden="1" customHeight="1" x14ac:dyDescent="0.25">
      <c r="A206" s="679"/>
      <c r="B206" s="744"/>
      <c r="C206" s="403"/>
      <c r="D206" s="306" t="s">
        <v>37</v>
      </c>
      <c r="E206" s="307">
        <f>H206+K206+N206+Q206+T206+W206+Z206+AC206+AF206+AI206+AL206+AO206</f>
        <v>0</v>
      </c>
      <c r="F206" s="365">
        <f>I206+L206+O206+R206+U206+X206+AA206+AD206+AG206+AJ206+AM206+AP206</f>
        <v>0</v>
      </c>
      <c r="G206" s="364"/>
      <c r="H206" s="365"/>
      <c r="I206" s="365"/>
      <c r="J206" s="366"/>
      <c r="K206" s="365"/>
      <c r="L206" s="365"/>
      <c r="M206" s="366"/>
      <c r="N206" s="365"/>
      <c r="O206" s="365"/>
      <c r="P206" s="366"/>
      <c r="Q206" s="365"/>
      <c r="R206" s="365"/>
      <c r="S206" s="366"/>
      <c r="T206" s="365"/>
      <c r="U206" s="365"/>
      <c r="V206" s="366"/>
      <c r="W206" s="365"/>
      <c r="X206" s="365"/>
      <c r="Y206" s="366"/>
      <c r="Z206" s="365"/>
      <c r="AA206" s="365"/>
      <c r="AB206" s="366"/>
      <c r="AC206" s="365"/>
      <c r="AD206" s="365"/>
      <c r="AE206" s="366"/>
      <c r="AF206" s="365"/>
      <c r="AG206" s="365"/>
      <c r="AH206" s="366"/>
      <c r="AI206" s="365"/>
      <c r="AJ206" s="365"/>
      <c r="AK206" s="367"/>
      <c r="AL206" s="365"/>
      <c r="AM206" s="365"/>
      <c r="AN206" s="366"/>
      <c r="AO206" s="365"/>
      <c r="AP206" s="365"/>
      <c r="AQ206" s="406"/>
      <c r="AR206" s="407"/>
    </row>
    <row r="207" spans="1:44" s="285" customFormat="1" ht="165" hidden="1" customHeight="1" x14ac:dyDescent="0.25">
      <c r="A207" s="679"/>
      <c r="B207" s="744"/>
      <c r="C207" s="403"/>
      <c r="D207" s="305" t="s">
        <v>2</v>
      </c>
      <c r="E207" s="307">
        <f t="shared" ref="E207:E211" si="483">H207+K207+N207+Q207+T207+W207+Z207+AC207+AF207+AI207+AL207+AO207</f>
        <v>0</v>
      </c>
      <c r="F207" s="365">
        <f>I207+L207+O207+R207+U207+X207+AA207+AD207+AG207+AJ207+AM207+AP207</f>
        <v>0</v>
      </c>
      <c r="G207" s="364"/>
      <c r="H207" s="365"/>
      <c r="I207" s="365"/>
      <c r="J207" s="366"/>
      <c r="K207" s="365"/>
      <c r="L207" s="365"/>
      <c r="M207" s="366"/>
      <c r="N207" s="365"/>
      <c r="O207" s="365"/>
      <c r="P207" s="366"/>
      <c r="Q207" s="365"/>
      <c r="R207" s="365"/>
      <c r="S207" s="366"/>
      <c r="T207" s="365"/>
      <c r="U207" s="365"/>
      <c r="V207" s="366"/>
      <c r="W207" s="365"/>
      <c r="X207" s="365"/>
      <c r="Y207" s="366"/>
      <c r="Z207" s="365"/>
      <c r="AA207" s="365"/>
      <c r="AB207" s="366"/>
      <c r="AC207" s="365"/>
      <c r="AD207" s="365"/>
      <c r="AE207" s="366"/>
      <c r="AF207" s="365"/>
      <c r="AG207" s="365"/>
      <c r="AH207" s="366"/>
      <c r="AI207" s="365"/>
      <c r="AJ207" s="365"/>
      <c r="AK207" s="367"/>
      <c r="AL207" s="365"/>
      <c r="AM207" s="365"/>
      <c r="AN207" s="366"/>
      <c r="AO207" s="365"/>
      <c r="AP207" s="365"/>
      <c r="AQ207" s="406"/>
      <c r="AR207" s="407"/>
    </row>
    <row r="208" spans="1:44" s="285" customFormat="1" ht="165" hidden="1" customHeight="1" thickBot="1" x14ac:dyDescent="0.3">
      <c r="A208" s="679"/>
      <c r="B208" s="744"/>
      <c r="C208" s="403"/>
      <c r="D208" s="305" t="s">
        <v>284</v>
      </c>
      <c r="E208" s="307">
        <f t="shared" si="483"/>
        <v>0</v>
      </c>
      <c r="F208" s="307">
        <f>I208+L208+O208+R208+U208+X208+AA208+AD208+AG208+AJ208+AM208+AP208</f>
        <v>0</v>
      </c>
      <c r="G208" s="201">
        <v>1</v>
      </c>
      <c r="H208" s="365"/>
      <c r="I208" s="365"/>
      <c r="J208" s="366"/>
      <c r="K208" s="365"/>
      <c r="L208" s="365"/>
      <c r="M208" s="366"/>
      <c r="N208" s="365"/>
      <c r="O208" s="365"/>
      <c r="P208" s="366"/>
      <c r="Q208" s="365"/>
      <c r="R208" s="365"/>
      <c r="S208" s="366"/>
      <c r="T208" s="365"/>
      <c r="U208" s="365"/>
      <c r="V208" s="366"/>
      <c r="W208" s="365"/>
      <c r="X208" s="365"/>
      <c r="Y208" s="366"/>
      <c r="Z208" s="365"/>
      <c r="AA208" s="365"/>
      <c r="AB208" s="366"/>
      <c r="AC208" s="365"/>
      <c r="AD208" s="365"/>
      <c r="AE208" s="366"/>
      <c r="AF208" s="365"/>
      <c r="AG208" s="365"/>
      <c r="AH208" s="366"/>
      <c r="AI208" s="365"/>
      <c r="AJ208" s="365"/>
      <c r="AK208" s="367"/>
      <c r="AL208" s="365">
        <v>0</v>
      </c>
      <c r="AM208" s="365"/>
      <c r="AN208" s="366"/>
      <c r="AO208" s="307">
        <v>0</v>
      </c>
      <c r="AP208" s="307"/>
      <c r="AQ208" s="404">
        <v>1</v>
      </c>
      <c r="AR208" s="408" t="s">
        <v>448</v>
      </c>
    </row>
    <row r="209" spans="1:44" s="285" customFormat="1" ht="165" hidden="1" customHeight="1" x14ac:dyDescent="0.25">
      <c r="A209" s="679"/>
      <c r="B209" s="744"/>
      <c r="C209" s="403"/>
      <c r="D209" s="305" t="s">
        <v>292</v>
      </c>
      <c r="E209" s="200">
        <f t="shared" si="483"/>
        <v>0</v>
      </c>
      <c r="F209" s="368">
        <f t="shared" ref="F209:F211" si="484">I209+L209+O209+R209+U209+X209+AA209+AD209+AG209+AJ209+AM209+AP209</f>
        <v>0</v>
      </c>
      <c r="G209" s="364"/>
      <c r="H209" s="365"/>
      <c r="I209" s="365"/>
      <c r="J209" s="366"/>
      <c r="K209" s="365"/>
      <c r="L209" s="365"/>
      <c r="M209" s="366"/>
      <c r="N209" s="365"/>
      <c r="O209" s="365"/>
      <c r="P209" s="366"/>
      <c r="Q209" s="365"/>
      <c r="R209" s="365"/>
      <c r="S209" s="366"/>
      <c r="T209" s="365"/>
      <c r="U209" s="365"/>
      <c r="V209" s="366"/>
      <c r="W209" s="365"/>
      <c r="X209" s="365"/>
      <c r="Y209" s="366"/>
      <c r="Z209" s="365"/>
      <c r="AA209" s="365"/>
      <c r="AB209" s="366"/>
      <c r="AC209" s="365"/>
      <c r="AD209" s="365"/>
      <c r="AE209" s="366"/>
      <c r="AF209" s="365"/>
      <c r="AG209" s="365"/>
      <c r="AH209" s="366"/>
      <c r="AI209" s="365"/>
      <c r="AJ209" s="365"/>
      <c r="AK209" s="367"/>
      <c r="AL209" s="365"/>
      <c r="AM209" s="365"/>
      <c r="AN209" s="366"/>
      <c r="AO209" s="365"/>
      <c r="AP209" s="365"/>
      <c r="AQ209" s="406"/>
      <c r="AR209" s="407"/>
    </row>
    <row r="210" spans="1:44" s="285" customFormat="1" ht="165" hidden="1" customHeight="1" x14ac:dyDescent="0.25">
      <c r="A210" s="679"/>
      <c r="B210" s="744"/>
      <c r="C210" s="403"/>
      <c r="D210" s="305" t="s">
        <v>285</v>
      </c>
      <c r="E210" s="307">
        <f t="shared" si="483"/>
        <v>0</v>
      </c>
      <c r="F210" s="365">
        <f t="shared" si="484"/>
        <v>0</v>
      </c>
      <c r="G210" s="364"/>
      <c r="H210" s="365"/>
      <c r="I210" s="365"/>
      <c r="J210" s="366"/>
      <c r="K210" s="365"/>
      <c r="L210" s="365"/>
      <c r="M210" s="366"/>
      <c r="N210" s="365"/>
      <c r="O210" s="365"/>
      <c r="P210" s="366"/>
      <c r="Q210" s="365"/>
      <c r="R210" s="365"/>
      <c r="S210" s="366"/>
      <c r="T210" s="365"/>
      <c r="U210" s="365"/>
      <c r="V210" s="366"/>
      <c r="W210" s="365"/>
      <c r="X210" s="365"/>
      <c r="Y210" s="366"/>
      <c r="Z210" s="365"/>
      <c r="AA210" s="365"/>
      <c r="AB210" s="366"/>
      <c r="AC210" s="365"/>
      <c r="AD210" s="365"/>
      <c r="AE210" s="366"/>
      <c r="AF210" s="365"/>
      <c r="AG210" s="365"/>
      <c r="AH210" s="366"/>
      <c r="AI210" s="365"/>
      <c r="AJ210" s="365"/>
      <c r="AK210" s="367"/>
      <c r="AL210" s="365"/>
      <c r="AM210" s="365"/>
      <c r="AN210" s="366"/>
      <c r="AO210" s="365"/>
      <c r="AP210" s="365"/>
      <c r="AQ210" s="406"/>
      <c r="AR210" s="407"/>
    </row>
    <row r="211" spans="1:44" s="285" customFormat="1" ht="165" hidden="1" customHeight="1" thickBot="1" x14ac:dyDescent="0.3">
      <c r="A211" s="680"/>
      <c r="B211" s="745"/>
      <c r="C211" s="403"/>
      <c r="D211" s="282" t="s">
        <v>43</v>
      </c>
      <c r="E211" s="275">
        <f t="shared" si="483"/>
        <v>0</v>
      </c>
      <c r="F211" s="382">
        <f t="shared" si="484"/>
        <v>0</v>
      </c>
      <c r="G211" s="409"/>
      <c r="H211" s="382"/>
      <c r="I211" s="382"/>
      <c r="J211" s="384"/>
      <c r="K211" s="382"/>
      <c r="L211" s="382"/>
      <c r="M211" s="384"/>
      <c r="N211" s="382"/>
      <c r="O211" s="382"/>
      <c r="P211" s="384"/>
      <c r="Q211" s="382"/>
      <c r="R211" s="382"/>
      <c r="S211" s="384"/>
      <c r="T211" s="382"/>
      <c r="U211" s="382"/>
      <c r="V211" s="384"/>
      <c r="W211" s="382"/>
      <c r="X211" s="382"/>
      <c r="Y211" s="384"/>
      <c r="Z211" s="382"/>
      <c r="AA211" s="382"/>
      <c r="AB211" s="384"/>
      <c r="AC211" s="382"/>
      <c r="AD211" s="382"/>
      <c r="AE211" s="384"/>
      <c r="AF211" s="382"/>
      <c r="AG211" s="382"/>
      <c r="AH211" s="384"/>
      <c r="AI211" s="382"/>
      <c r="AJ211" s="382"/>
      <c r="AK211" s="383"/>
      <c r="AL211" s="382"/>
      <c r="AM211" s="382"/>
      <c r="AN211" s="384"/>
      <c r="AO211" s="382"/>
      <c r="AP211" s="382"/>
      <c r="AQ211" s="410"/>
      <c r="AR211" s="411"/>
    </row>
    <row r="212" spans="1:44" s="285" customFormat="1" ht="165" hidden="1" customHeight="1" x14ac:dyDescent="0.25">
      <c r="A212" s="678" t="s">
        <v>313</v>
      </c>
      <c r="B212" s="743" t="s">
        <v>433</v>
      </c>
      <c r="C212" s="747"/>
      <c r="D212" s="280" t="s">
        <v>41</v>
      </c>
      <c r="E212" s="200">
        <f>H212+K212+N212+Q212+T212+W212+Z212+AC212+AF212+AI212+AL212+AO212</f>
        <v>0</v>
      </c>
      <c r="F212" s="200">
        <f>I212+L212+O212+R212+U212+X212+AA212+AD212+AG212+AJ212+AM212+AP212</f>
        <v>0</v>
      </c>
      <c r="G212" s="201">
        <v>1</v>
      </c>
      <c r="H212" s="307"/>
      <c r="I212" s="307"/>
      <c r="J212" s="204"/>
      <c r="K212" s="307"/>
      <c r="L212" s="307"/>
      <c r="M212" s="204"/>
      <c r="N212" s="307"/>
      <c r="O212" s="307"/>
      <c r="P212" s="204"/>
      <c r="Q212" s="527"/>
      <c r="R212" s="527"/>
      <c r="S212" s="204"/>
      <c r="T212" s="307"/>
      <c r="U212" s="307"/>
      <c r="V212" s="204"/>
      <c r="W212" s="307"/>
      <c r="X212" s="307"/>
      <c r="Y212" s="204"/>
      <c r="Z212" s="307"/>
      <c r="AA212" s="307"/>
      <c r="AB212" s="204"/>
      <c r="AC212" s="307"/>
      <c r="AD212" s="307"/>
      <c r="AE212" s="204"/>
      <c r="AF212" s="307"/>
      <c r="AG212" s="307"/>
      <c r="AH212" s="204"/>
      <c r="AI212" s="307"/>
      <c r="AJ212" s="307"/>
      <c r="AK212" s="318"/>
      <c r="AL212" s="307">
        <f>AL213+AL214+AL215+AL217+AL218</f>
        <v>0</v>
      </c>
      <c r="AM212" s="307"/>
      <c r="AN212" s="204"/>
      <c r="AO212" s="307">
        <f>AO213+AO214+AO215+AO217+AO218</f>
        <v>0</v>
      </c>
      <c r="AP212" s="307">
        <f>AP213+AP214+AP215+AP217+AP218</f>
        <v>0</v>
      </c>
      <c r="AQ212" s="404">
        <v>1</v>
      </c>
      <c r="AR212" s="405" t="s">
        <v>456</v>
      </c>
    </row>
    <row r="213" spans="1:44" s="285" customFormat="1" ht="165" hidden="1" customHeight="1" x14ac:dyDescent="0.25">
      <c r="A213" s="679"/>
      <c r="B213" s="744"/>
      <c r="C213" s="748"/>
      <c r="D213" s="306" t="s">
        <v>37</v>
      </c>
      <c r="E213" s="307">
        <f>H213+K213+N213+Q213+T213+W213+Z213+AC213+AF213+AI213+AL213+AO213</f>
        <v>0</v>
      </c>
      <c r="F213" s="365">
        <f>I213+L213+O213+R213+U213+X213+AA213+AD213+AG213+AJ213+AM213+AP213</f>
        <v>0</v>
      </c>
      <c r="G213" s="364"/>
      <c r="H213" s="365"/>
      <c r="I213" s="365"/>
      <c r="J213" s="366"/>
      <c r="K213" s="365"/>
      <c r="L213" s="365"/>
      <c r="M213" s="366"/>
      <c r="N213" s="365"/>
      <c r="O213" s="365"/>
      <c r="P213" s="366"/>
      <c r="Q213" s="365"/>
      <c r="R213" s="365"/>
      <c r="S213" s="366"/>
      <c r="T213" s="365"/>
      <c r="U213" s="365"/>
      <c r="V213" s="366"/>
      <c r="W213" s="365"/>
      <c r="X213" s="365"/>
      <c r="Y213" s="366"/>
      <c r="Z213" s="365"/>
      <c r="AA213" s="365"/>
      <c r="AB213" s="366"/>
      <c r="AC213" s="365"/>
      <c r="AD213" s="365"/>
      <c r="AE213" s="366"/>
      <c r="AF213" s="365"/>
      <c r="AG213" s="365"/>
      <c r="AH213" s="366"/>
      <c r="AI213" s="365"/>
      <c r="AJ213" s="365"/>
      <c r="AK213" s="367"/>
      <c r="AL213" s="365"/>
      <c r="AM213" s="365"/>
      <c r="AN213" s="366"/>
      <c r="AO213" s="365"/>
      <c r="AP213" s="365"/>
      <c r="AQ213" s="406"/>
      <c r="AR213" s="408"/>
    </row>
    <row r="214" spans="1:44" s="285" customFormat="1" ht="165" hidden="1" customHeight="1" thickBot="1" x14ac:dyDescent="0.3">
      <c r="A214" s="679"/>
      <c r="B214" s="744"/>
      <c r="C214" s="748"/>
      <c r="D214" s="305" t="s">
        <v>2</v>
      </c>
      <c r="E214" s="307">
        <f t="shared" ref="E214:E218" si="485">H214+K214+N214+Q214+T214+W214+Z214+AC214+AF214+AI214+AL214+AO214</f>
        <v>0</v>
      </c>
      <c r="F214" s="365">
        <f>I214+L214+O214+R214+U214+X214+AA214+AD214+AG214+AJ214+AM214+AP214</f>
        <v>0</v>
      </c>
      <c r="G214" s="364"/>
      <c r="H214" s="365"/>
      <c r="I214" s="365"/>
      <c r="J214" s="366"/>
      <c r="K214" s="365"/>
      <c r="L214" s="365"/>
      <c r="M214" s="366"/>
      <c r="N214" s="365"/>
      <c r="O214" s="365"/>
      <c r="P214" s="366"/>
      <c r="Q214" s="365"/>
      <c r="R214" s="365"/>
      <c r="S214" s="366"/>
      <c r="T214" s="365"/>
      <c r="U214" s="365"/>
      <c r="V214" s="366"/>
      <c r="W214" s="365"/>
      <c r="X214" s="365"/>
      <c r="Y214" s="366"/>
      <c r="Z214" s="365"/>
      <c r="AA214" s="365"/>
      <c r="AB214" s="366"/>
      <c r="AC214" s="365"/>
      <c r="AD214" s="365"/>
      <c r="AE214" s="366"/>
      <c r="AF214" s="365"/>
      <c r="AG214" s="365"/>
      <c r="AH214" s="366"/>
      <c r="AI214" s="365"/>
      <c r="AJ214" s="365"/>
      <c r="AK214" s="367"/>
      <c r="AL214" s="365"/>
      <c r="AM214" s="365"/>
      <c r="AN214" s="366"/>
      <c r="AO214" s="365"/>
      <c r="AP214" s="365"/>
      <c r="AQ214" s="406"/>
      <c r="AR214" s="412"/>
    </row>
    <row r="215" spans="1:44" s="285" customFormat="1" ht="165" hidden="1" customHeight="1" thickBot="1" x14ac:dyDescent="0.3">
      <c r="A215" s="679"/>
      <c r="B215" s="744"/>
      <c r="C215" s="748"/>
      <c r="D215" s="305" t="s">
        <v>284</v>
      </c>
      <c r="E215" s="307">
        <f t="shared" si="485"/>
        <v>0</v>
      </c>
      <c r="F215" s="307">
        <f>I215+L215+O215+R215+U215+X215+AA215+AD215+AG215+AJ215+AM215+AP215</f>
        <v>0</v>
      </c>
      <c r="G215" s="201">
        <v>1</v>
      </c>
      <c r="H215" s="365"/>
      <c r="I215" s="365"/>
      <c r="J215" s="366"/>
      <c r="K215" s="365"/>
      <c r="L215" s="365"/>
      <c r="M215" s="366"/>
      <c r="N215" s="365"/>
      <c r="O215" s="365"/>
      <c r="P215" s="366"/>
      <c r="Q215" s="365"/>
      <c r="R215" s="365"/>
      <c r="S215" s="366"/>
      <c r="T215" s="365"/>
      <c r="U215" s="365"/>
      <c r="V215" s="366"/>
      <c r="W215" s="365"/>
      <c r="X215" s="365"/>
      <c r="Y215" s="366"/>
      <c r="Z215" s="365"/>
      <c r="AA215" s="365"/>
      <c r="AB215" s="366"/>
      <c r="AC215" s="365"/>
      <c r="AD215" s="365"/>
      <c r="AE215" s="366"/>
      <c r="AF215" s="365"/>
      <c r="AG215" s="365"/>
      <c r="AH215" s="366"/>
      <c r="AI215" s="365"/>
      <c r="AJ215" s="365"/>
      <c r="AK215" s="367"/>
      <c r="AL215" s="365"/>
      <c r="AM215" s="365"/>
      <c r="AN215" s="366"/>
      <c r="AO215" s="307">
        <v>0</v>
      </c>
      <c r="AP215" s="307"/>
      <c r="AQ215" s="404">
        <v>1</v>
      </c>
      <c r="AR215" s="413" t="s">
        <v>455</v>
      </c>
    </row>
    <row r="216" spans="1:44" s="285" customFormat="1" ht="165" hidden="1" customHeight="1" x14ac:dyDescent="0.25">
      <c r="A216" s="679"/>
      <c r="B216" s="744"/>
      <c r="C216" s="748"/>
      <c r="D216" s="305" t="s">
        <v>292</v>
      </c>
      <c r="E216" s="200">
        <f t="shared" si="485"/>
        <v>0</v>
      </c>
      <c r="F216" s="368">
        <f t="shared" ref="F216:F218" si="486">I216+L216+O216+R216+U216+X216+AA216+AD216+AG216+AJ216+AM216+AP216</f>
        <v>0</v>
      </c>
      <c r="G216" s="364"/>
      <c r="H216" s="365"/>
      <c r="I216" s="365"/>
      <c r="J216" s="366"/>
      <c r="K216" s="365"/>
      <c r="L216" s="365"/>
      <c r="M216" s="366"/>
      <c r="N216" s="365"/>
      <c r="O216" s="365"/>
      <c r="P216" s="366"/>
      <c r="Q216" s="365"/>
      <c r="R216" s="365"/>
      <c r="S216" s="366"/>
      <c r="T216" s="365"/>
      <c r="U216" s="365"/>
      <c r="V216" s="366"/>
      <c r="W216" s="365"/>
      <c r="X216" s="365"/>
      <c r="Y216" s="366"/>
      <c r="Z216" s="365"/>
      <c r="AA216" s="365"/>
      <c r="AB216" s="366"/>
      <c r="AC216" s="365"/>
      <c r="AD216" s="365"/>
      <c r="AE216" s="366"/>
      <c r="AF216" s="365"/>
      <c r="AG216" s="365"/>
      <c r="AH216" s="366"/>
      <c r="AI216" s="365"/>
      <c r="AJ216" s="365"/>
      <c r="AK216" s="367"/>
      <c r="AL216" s="365"/>
      <c r="AM216" s="365"/>
      <c r="AN216" s="366"/>
      <c r="AO216" s="365"/>
      <c r="AP216" s="365"/>
      <c r="AQ216" s="406"/>
      <c r="AR216" s="407"/>
    </row>
    <row r="217" spans="1:44" s="285" customFormat="1" ht="165" hidden="1" customHeight="1" x14ac:dyDescent="0.25">
      <c r="A217" s="679"/>
      <c r="B217" s="744"/>
      <c r="C217" s="748"/>
      <c r="D217" s="305" t="s">
        <v>285</v>
      </c>
      <c r="E217" s="307">
        <f t="shared" si="485"/>
        <v>0</v>
      </c>
      <c r="F217" s="365">
        <f t="shared" si="486"/>
        <v>0</v>
      </c>
      <c r="G217" s="364"/>
      <c r="H217" s="365"/>
      <c r="I217" s="365"/>
      <c r="J217" s="366"/>
      <c r="K217" s="365"/>
      <c r="L217" s="365"/>
      <c r="M217" s="366"/>
      <c r="N217" s="365"/>
      <c r="O217" s="365"/>
      <c r="P217" s="366"/>
      <c r="Q217" s="365"/>
      <c r="R217" s="365"/>
      <c r="S217" s="366"/>
      <c r="T217" s="365"/>
      <c r="U217" s="365"/>
      <c r="V217" s="366"/>
      <c r="W217" s="365"/>
      <c r="X217" s="365"/>
      <c r="Y217" s="366"/>
      <c r="Z217" s="365"/>
      <c r="AA217" s="365"/>
      <c r="AB217" s="366"/>
      <c r="AC217" s="365"/>
      <c r="AD217" s="365"/>
      <c r="AE217" s="366"/>
      <c r="AF217" s="365"/>
      <c r="AG217" s="365"/>
      <c r="AH217" s="366"/>
      <c r="AI217" s="365"/>
      <c r="AJ217" s="365"/>
      <c r="AK217" s="367"/>
      <c r="AL217" s="365"/>
      <c r="AM217" s="365"/>
      <c r="AN217" s="366"/>
      <c r="AO217" s="365"/>
      <c r="AP217" s="365"/>
      <c r="AQ217" s="406"/>
      <c r="AR217" s="407"/>
    </row>
    <row r="218" spans="1:44" s="285" customFormat="1" ht="165" hidden="1" customHeight="1" thickBot="1" x14ac:dyDescent="0.3">
      <c r="A218" s="746"/>
      <c r="B218" s="745"/>
      <c r="C218" s="749"/>
      <c r="D218" s="282" t="s">
        <v>43</v>
      </c>
      <c r="E218" s="365">
        <f t="shared" si="485"/>
        <v>0</v>
      </c>
      <c r="F218" s="365">
        <f t="shared" si="486"/>
        <v>0</v>
      </c>
      <c r="G218" s="364"/>
      <c r="H218" s="365"/>
      <c r="I218" s="365"/>
      <c r="J218" s="366"/>
      <c r="K218" s="365"/>
      <c r="L218" s="365"/>
      <c r="M218" s="366"/>
      <c r="N218" s="365"/>
      <c r="O218" s="365"/>
      <c r="P218" s="366"/>
      <c r="Q218" s="365"/>
      <c r="R218" s="365"/>
      <c r="S218" s="366"/>
      <c r="T218" s="365"/>
      <c r="U218" s="365"/>
      <c r="V218" s="366"/>
      <c r="W218" s="365"/>
      <c r="X218" s="365"/>
      <c r="Y218" s="366"/>
      <c r="Z218" s="365"/>
      <c r="AA218" s="365"/>
      <c r="AB218" s="366"/>
      <c r="AC218" s="365"/>
      <c r="AD218" s="365"/>
      <c r="AE218" s="366"/>
      <c r="AF218" s="365"/>
      <c r="AG218" s="365"/>
      <c r="AH218" s="366"/>
      <c r="AI218" s="365"/>
      <c r="AJ218" s="365"/>
      <c r="AK218" s="367"/>
      <c r="AL218" s="365"/>
      <c r="AM218" s="365"/>
      <c r="AN218" s="366"/>
      <c r="AO218" s="365"/>
      <c r="AP218" s="365"/>
      <c r="AQ218" s="406"/>
      <c r="AR218" s="411"/>
    </row>
    <row r="219" spans="1:44" s="285" customFormat="1" ht="165" hidden="1" customHeight="1" x14ac:dyDescent="0.25">
      <c r="A219" s="753" t="s">
        <v>314</v>
      </c>
      <c r="B219" s="750" t="s">
        <v>449</v>
      </c>
      <c r="C219" s="747"/>
      <c r="D219" s="280" t="s">
        <v>41</v>
      </c>
      <c r="E219" s="200">
        <f>H219+K219+N219+Q219+T219+W219+Z219+AC219+AF219+AI219+AL219+AO219</f>
        <v>0</v>
      </c>
      <c r="F219" s="200">
        <f>I219+L219+O219+R219+U219+X219+AA219+AD219+AG219+AJ219+AM219+AP219</f>
        <v>0</v>
      </c>
      <c r="G219" s="277">
        <v>1</v>
      </c>
      <c r="H219" s="276"/>
      <c r="I219" s="276"/>
      <c r="J219" s="414"/>
      <c r="K219" s="276"/>
      <c r="L219" s="276"/>
      <c r="M219" s="414"/>
      <c r="N219" s="276"/>
      <c r="O219" s="276"/>
      <c r="P219" s="414"/>
      <c r="Q219" s="526"/>
      <c r="R219" s="526"/>
      <c r="S219" s="530"/>
      <c r="T219" s="276"/>
      <c r="U219" s="276"/>
      <c r="V219" s="414"/>
      <c r="W219" s="276"/>
      <c r="X219" s="276"/>
      <c r="Y219" s="414"/>
      <c r="Z219" s="276"/>
      <c r="AA219" s="276"/>
      <c r="AB219" s="414"/>
      <c r="AC219" s="276"/>
      <c r="AD219" s="276"/>
      <c r="AE219" s="204"/>
      <c r="AF219" s="276"/>
      <c r="AG219" s="276"/>
      <c r="AH219" s="414"/>
      <c r="AI219" s="276"/>
      <c r="AJ219" s="276"/>
      <c r="AK219" s="278"/>
      <c r="AL219" s="307">
        <f>AL220+AL221+AL222+AL224+AL225</f>
        <v>0</v>
      </c>
      <c r="AM219" s="307">
        <f>AM220+AM221+AM222+AM224+AM225</f>
        <v>0</v>
      </c>
      <c r="AN219" s="414"/>
      <c r="AO219" s="307">
        <f>AO220+AO221+AO222+AO224+AO225</f>
        <v>0</v>
      </c>
      <c r="AP219" s="307">
        <f>AP220+AP221+AP222+AP224+AP225</f>
        <v>0</v>
      </c>
      <c r="AQ219" s="415">
        <v>1</v>
      </c>
      <c r="AR219" s="405" t="s">
        <v>451</v>
      </c>
    </row>
    <row r="220" spans="1:44" s="285" customFormat="1" ht="165" hidden="1" customHeight="1" x14ac:dyDescent="0.25">
      <c r="A220" s="753"/>
      <c r="B220" s="748"/>
      <c r="C220" s="748"/>
      <c r="D220" s="306" t="s">
        <v>37</v>
      </c>
      <c r="E220" s="307">
        <f>H220+K220+N220+Q220+T220+W220+Z220+AC220+AF220+AI220+AL220+AO220</f>
        <v>0</v>
      </c>
      <c r="F220" s="365">
        <f>I220+L220+O220+R220+U220+X220+AA220+AD220+AG220+AJ220+AM220+AP220</f>
        <v>0</v>
      </c>
      <c r="G220" s="376"/>
      <c r="H220" s="375"/>
      <c r="I220" s="375"/>
      <c r="J220" s="377"/>
      <c r="K220" s="375"/>
      <c r="L220" s="375"/>
      <c r="M220" s="377"/>
      <c r="N220" s="375"/>
      <c r="O220" s="375"/>
      <c r="P220" s="377"/>
      <c r="Q220" s="375"/>
      <c r="R220" s="375"/>
      <c r="S220" s="377"/>
      <c r="T220" s="375"/>
      <c r="U220" s="375"/>
      <c r="V220" s="377"/>
      <c r="W220" s="375"/>
      <c r="X220" s="375"/>
      <c r="Y220" s="377"/>
      <c r="Z220" s="375"/>
      <c r="AA220" s="375"/>
      <c r="AB220" s="377"/>
      <c r="AC220" s="375"/>
      <c r="AD220" s="375"/>
      <c r="AE220" s="366"/>
      <c r="AF220" s="375"/>
      <c r="AG220" s="375"/>
      <c r="AH220" s="377"/>
      <c r="AI220" s="375"/>
      <c r="AJ220" s="375"/>
      <c r="AK220" s="416"/>
      <c r="AL220" s="375"/>
      <c r="AM220" s="375"/>
      <c r="AN220" s="377"/>
      <c r="AO220" s="375"/>
      <c r="AP220" s="375"/>
      <c r="AQ220" s="417"/>
      <c r="AR220" s="408"/>
    </row>
    <row r="221" spans="1:44" s="285" customFormat="1" ht="165" hidden="1" customHeight="1" x14ac:dyDescent="0.25">
      <c r="A221" s="753"/>
      <c r="B221" s="748"/>
      <c r="C221" s="748"/>
      <c r="D221" s="305" t="s">
        <v>2</v>
      </c>
      <c r="E221" s="307">
        <f t="shared" ref="E221:F225" si="487">H221+K221+N221+Q221+T221+W221+Z221+AC221+AF221+AI221+AL221+AO221</f>
        <v>0</v>
      </c>
      <c r="F221" s="365">
        <f>I221+L221+O221+R221+U221+X221+AA221+AD221+AG221+AJ221+AM221+AP221</f>
        <v>0</v>
      </c>
      <c r="G221" s="376"/>
      <c r="H221" s="375"/>
      <c r="I221" s="375"/>
      <c r="J221" s="377"/>
      <c r="K221" s="375"/>
      <c r="L221" s="375"/>
      <c r="M221" s="377"/>
      <c r="N221" s="375"/>
      <c r="O221" s="375"/>
      <c r="P221" s="377"/>
      <c r="Q221" s="375"/>
      <c r="R221" s="375"/>
      <c r="S221" s="377"/>
      <c r="T221" s="375"/>
      <c r="U221" s="375"/>
      <c r="V221" s="377"/>
      <c r="W221" s="375"/>
      <c r="X221" s="375"/>
      <c r="Y221" s="377"/>
      <c r="Z221" s="375"/>
      <c r="AA221" s="375"/>
      <c r="AB221" s="377"/>
      <c r="AC221" s="375"/>
      <c r="AD221" s="375"/>
      <c r="AE221" s="366"/>
      <c r="AF221" s="375"/>
      <c r="AG221" s="375"/>
      <c r="AH221" s="377"/>
      <c r="AI221" s="375"/>
      <c r="AJ221" s="375"/>
      <c r="AK221" s="416"/>
      <c r="AL221" s="375"/>
      <c r="AM221" s="375"/>
      <c r="AN221" s="377"/>
      <c r="AO221" s="375"/>
      <c r="AP221" s="375"/>
      <c r="AQ221" s="417"/>
      <c r="AR221" s="408"/>
    </row>
    <row r="222" spans="1:44" s="285" customFormat="1" ht="165" hidden="1" customHeight="1" thickBot="1" x14ac:dyDescent="0.3">
      <c r="A222" s="753"/>
      <c r="B222" s="748"/>
      <c r="C222" s="748"/>
      <c r="D222" s="305" t="s">
        <v>284</v>
      </c>
      <c r="E222" s="307">
        <f t="shared" si="487"/>
        <v>0</v>
      </c>
      <c r="F222" s="307">
        <f>I222+L222+O222+R222+U222+X222+AA222+AD222+AG222+AJ222+AM222+AP222</f>
        <v>0</v>
      </c>
      <c r="G222" s="277">
        <v>1</v>
      </c>
      <c r="H222" s="375"/>
      <c r="I222" s="375"/>
      <c r="J222" s="377"/>
      <c r="K222" s="375"/>
      <c r="L222" s="375"/>
      <c r="M222" s="377"/>
      <c r="N222" s="375"/>
      <c r="O222" s="375"/>
      <c r="P222" s="377"/>
      <c r="Q222" s="375"/>
      <c r="R222" s="375"/>
      <c r="S222" s="377"/>
      <c r="T222" s="375"/>
      <c r="U222" s="375"/>
      <c r="V222" s="377"/>
      <c r="W222" s="375"/>
      <c r="X222" s="375"/>
      <c r="Y222" s="377"/>
      <c r="Z222" s="375"/>
      <c r="AA222" s="375"/>
      <c r="AB222" s="377"/>
      <c r="AC222" s="375"/>
      <c r="AD222" s="375"/>
      <c r="AE222" s="366"/>
      <c r="AF222" s="375"/>
      <c r="AG222" s="375"/>
      <c r="AH222" s="377"/>
      <c r="AI222" s="375"/>
      <c r="AJ222" s="375"/>
      <c r="AK222" s="416"/>
      <c r="AL222" s="375"/>
      <c r="AM222" s="375"/>
      <c r="AN222" s="377"/>
      <c r="AO222" s="276">
        <v>0</v>
      </c>
      <c r="AP222" s="276"/>
      <c r="AQ222" s="415">
        <v>1</v>
      </c>
      <c r="AR222" s="408" t="s">
        <v>450</v>
      </c>
    </row>
    <row r="223" spans="1:44" s="285" customFormat="1" ht="165" hidden="1" customHeight="1" x14ac:dyDescent="0.25">
      <c r="A223" s="753"/>
      <c r="B223" s="748"/>
      <c r="C223" s="748"/>
      <c r="D223" s="305" t="s">
        <v>292</v>
      </c>
      <c r="E223" s="200">
        <f t="shared" si="487"/>
        <v>0</v>
      </c>
      <c r="F223" s="368">
        <f t="shared" si="487"/>
        <v>0</v>
      </c>
      <c r="G223" s="376"/>
      <c r="H223" s="375"/>
      <c r="I223" s="375"/>
      <c r="J223" s="377"/>
      <c r="K223" s="375"/>
      <c r="L223" s="375"/>
      <c r="M223" s="377"/>
      <c r="N223" s="375"/>
      <c r="O223" s="375"/>
      <c r="P223" s="377"/>
      <c r="Q223" s="375"/>
      <c r="R223" s="375"/>
      <c r="S223" s="377"/>
      <c r="T223" s="375"/>
      <c r="U223" s="375"/>
      <c r="V223" s="377"/>
      <c r="W223" s="375"/>
      <c r="X223" s="375"/>
      <c r="Y223" s="377"/>
      <c r="Z223" s="375"/>
      <c r="AA223" s="375"/>
      <c r="AB223" s="377"/>
      <c r="AC223" s="375"/>
      <c r="AD223" s="375"/>
      <c r="AE223" s="366"/>
      <c r="AF223" s="375"/>
      <c r="AG223" s="375"/>
      <c r="AH223" s="377"/>
      <c r="AI223" s="375"/>
      <c r="AJ223" s="375"/>
      <c r="AK223" s="416"/>
      <c r="AL223" s="375"/>
      <c r="AM223" s="375"/>
      <c r="AN223" s="377"/>
      <c r="AO223" s="375"/>
      <c r="AP223" s="375"/>
      <c r="AQ223" s="417"/>
      <c r="AR223" s="407"/>
    </row>
    <row r="224" spans="1:44" s="285" customFormat="1" ht="165" hidden="1" customHeight="1" x14ac:dyDescent="0.25">
      <c r="A224" s="753"/>
      <c r="B224" s="748"/>
      <c r="C224" s="748"/>
      <c r="D224" s="305" t="s">
        <v>285</v>
      </c>
      <c r="E224" s="307">
        <f t="shared" si="487"/>
        <v>0</v>
      </c>
      <c r="F224" s="365">
        <f t="shared" si="487"/>
        <v>0</v>
      </c>
      <c r="G224" s="376"/>
      <c r="H224" s="375"/>
      <c r="I224" s="375"/>
      <c r="J224" s="377"/>
      <c r="K224" s="375"/>
      <c r="L224" s="375"/>
      <c r="M224" s="377"/>
      <c r="N224" s="375"/>
      <c r="O224" s="375"/>
      <c r="P224" s="377"/>
      <c r="Q224" s="375"/>
      <c r="R224" s="375"/>
      <c r="S224" s="377"/>
      <c r="T224" s="375"/>
      <c r="U224" s="375"/>
      <c r="V224" s="377"/>
      <c r="W224" s="375"/>
      <c r="X224" s="375"/>
      <c r="Y224" s="377"/>
      <c r="Z224" s="375"/>
      <c r="AA224" s="375"/>
      <c r="AB224" s="377"/>
      <c r="AC224" s="375"/>
      <c r="AD224" s="375"/>
      <c r="AE224" s="366"/>
      <c r="AF224" s="375"/>
      <c r="AG224" s="375"/>
      <c r="AH224" s="377"/>
      <c r="AI224" s="375"/>
      <c r="AJ224" s="375"/>
      <c r="AK224" s="416"/>
      <c r="AL224" s="375"/>
      <c r="AM224" s="375"/>
      <c r="AN224" s="377"/>
      <c r="AO224" s="375"/>
      <c r="AP224" s="375"/>
      <c r="AQ224" s="417"/>
      <c r="AR224" s="407"/>
    </row>
    <row r="225" spans="1:44" s="285" customFormat="1" ht="165" hidden="1" customHeight="1" thickBot="1" x14ac:dyDescent="0.3">
      <c r="A225" s="753"/>
      <c r="B225" s="751"/>
      <c r="C225" s="749"/>
      <c r="D225" s="282" t="s">
        <v>43</v>
      </c>
      <c r="E225" s="365">
        <f t="shared" si="487"/>
        <v>0</v>
      </c>
      <c r="F225" s="365">
        <f t="shared" si="487"/>
        <v>0</v>
      </c>
      <c r="G225" s="376"/>
      <c r="H225" s="375"/>
      <c r="I225" s="375"/>
      <c r="J225" s="377"/>
      <c r="K225" s="375"/>
      <c r="L225" s="375"/>
      <c r="M225" s="377"/>
      <c r="N225" s="375"/>
      <c r="O225" s="375"/>
      <c r="P225" s="377"/>
      <c r="Q225" s="375"/>
      <c r="R225" s="375"/>
      <c r="S225" s="377"/>
      <c r="T225" s="375"/>
      <c r="U225" s="375"/>
      <c r="V225" s="377"/>
      <c r="W225" s="375"/>
      <c r="X225" s="375"/>
      <c r="Y225" s="377"/>
      <c r="Z225" s="375"/>
      <c r="AA225" s="375"/>
      <c r="AB225" s="377"/>
      <c r="AC225" s="375"/>
      <c r="AD225" s="375"/>
      <c r="AE225" s="366"/>
      <c r="AF225" s="375"/>
      <c r="AG225" s="375"/>
      <c r="AH225" s="377"/>
      <c r="AI225" s="375"/>
      <c r="AJ225" s="375"/>
      <c r="AK225" s="416"/>
      <c r="AL225" s="375"/>
      <c r="AM225" s="375"/>
      <c r="AN225" s="377"/>
      <c r="AO225" s="375"/>
      <c r="AP225" s="375"/>
      <c r="AQ225" s="417"/>
      <c r="AR225" s="411"/>
    </row>
    <row r="226" spans="1:44" s="285" customFormat="1" ht="165" hidden="1" customHeight="1" x14ac:dyDescent="0.25">
      <c r="A226" s="753" t="s">
        <v>315</v>
      </c>
      <c r="B226" s="750" t="s">
        <v>452</v>
      </c>
      <c r="C226" s="747"/>
      <c r="D226" s="280" t="s">
        <v>41</v>
      </c>
      <c r="E226" s="200">
        <f>H226+K226+N226+Q226+T226+W226+Z226+AC226+AF226+AI226+AL226+AO226</f>
        <v>0</v>
      </c>
      <c r="F226" s="200">
        <f>I226+L226+O226+R226+U226+X226+AA226+AD226+AG226+AJ226+AM226+AP226</f>
        <v>0</v>
      </c>
      <c r="G226" s="277">
        <v>1</v>
      </c>
      <c r="H226" s="276"/>
      <c r="I226" s="276"/>
      <c r="J226" s="414"/>
      <c r="K226" s="276"/>
      <c r="L226" s="276"/>
      <c r="M226" s="414"/>
      <c r="N226" s="276"/>
      <c r="O226" s="276"/>
      <c r="P226" s="414"/>
      <c r="Q226" s="526"/>
      <c r="R226" s="526"/>
      <c r="S226" s="530"/>
      <c r="T226" s="276"/>
      <c r="U226" s="276"/>
      <c r="V226" s="414"/>
      <c r="W226" s="276"/>
      <c r="X226" s="276"/>
      <c r="Y226" s="414"/>
      <c r="Z226" s="276"/>
      <c r="AA226" s="276"/>
      <c r="AB226" s="414"/>
      <c r="AC226" s="276"/>
      <c r="AD226" s="276"/>
      <c r="AE226" s="204"/>
      <c r="AF226" s="276"/>
      <c r="AG226" s="276"/>
      <c r="AH226" s="414"/>
      <c r="AI226" s="276"/>
      <c r="AJ226" s="276"/>
      <c r="AK226" s="278"/>
      <c r="AL226" s="307">
        <f>AL227+AL228+AL229+AL231+AL232</f>
        <v>0</v>
      </c>
      <c r="AM226" s="307">
        <f>AM227+AM228+AM229+AM231+AM232</f>
        <v>0</v>
      </c>
      <c r="AN226" s="414"/>
      <c r="AO226" s="307">
        <f>AO227+AO228+AO229+AO231+AO232</f>
        <v>0</v>
      </c>
      <c r="AP226" s="307">
        <f>AP227+AP228+AP229+AP231+AP232</f>
        <v>0</v>
      </c>
      <c r="AQ226" s="415">
        <v>1</v>
      </c>
      <c r="AR226" s="405" t="s">
        <v>454</v>
      </c>
    </row>
    <row r="227" spans="1:44" s="285" customFormat="1" ht="165" hidden="1" customHeight="1" x14ac:dyDescent="0.25">
      <c r="A227" s="753"/>
      <c r="B227" s="748"/>
      <c r="C227" s="748"/>
      <c r="D227" s="306" t="s">
        <v>37</v>
      </c>
      <c r="E227" s="307">
        <f>H227+K227+N227+Q227+T227+W227+Z227+AC227+AF227+AI227+AL227+AO227</f>
        <v>0</v>
      </c>
      <c r="F227" s="365">
        <f>I227+L227+O227+R227+U227+X227+AA227+AD227+AG227+AJ227+AM227+AP227</f>
        <v>0</v>
      </c>
      <c r="G227" s="376"/>
      <c r="H227" s="375"/>
      <c r="I227" s="375"/>
      <c r="J227" s="377"/>
      <c r="K227" s="375"/>
      <c r="L227" s="375"/>
      <c r="M227" s="377"/>
      <c r="N227" s="375"/>
      <c r="O227" s="375"/>
      <c r="P227" s="377"/>
      <c r="Q227" s="375"/>
      <c r="R227" s="375"/>
      <c r="S227" s="377"/>
      <c r="T227" s="375"/>
      <c r="U227" s="375"/>
      <c r="V227" s="377"/>
      <c r="W227" s="375"/>
      <c r="X227" s="375"/>
      <c r="Y227" s="377"/>
      <c r="Z227" s="375"/>
      <c r="AA227" s="375"/>
      <c r="AB227" s="377"/>
      <c r="AC227" s="375"/>
      <c r="AD227" s="375"/>
      <c r="AE227" s="366"/>
      <c r="AF227" s="375"/>
      <c r="AG227" s="375"/>
      <c r="AH227" s="377"/>
      <c r="AI227" s="375"/>
      <c r="AJ227" s="375"/>
      <c r="AK227" s="416"/>
      <c r="AL227" s="375"/>
      <c r="AM227" s="375"/>
      <c r="AN227" s="377"/>
      <c r="AO227" s="375"/>
      <c r="AP227" s="375"/>
      <c r="AQ227" s="417"/>
      <c r="AR227" s="408"/>
    </row>
    <row r="228" spans="1:44" s="285" customFormat="1" ht="165" hidden="1" customHeight="1" x14ac:dyDescent="0.25">
      <c r="A228" s="753"/>
      <c r="B228" s="748"/>
      <c r="C228" s="748"/>
      <c r="D228" s="305" t="s">
        <v>2</v>
      </c>
      <c r="E228" s="307">
        <f t="shared" ref="E228:E232" si="488">H228+K228+N228+Q228+T228+W228+Z228+AC228+AF228+AI228+AL228+AO228</f>
        <v>0</v>
      </c>
      <c r="F228" s="365">
        <f>I228+L228+O228+R228+U228+X228+AA228+AD228+AG228+AJ228+AM228+AP228</f>
        <v>0</v>
      </c>
      <c r="G228" s="376"/>
      <c r="H228" s="375"/>
      <c r="I228" s="375"/>
      <c r="J228" s="377"/>
      <c r="K228" s="375"/>
      <c r="L228" s="375"/>
      <c r="M228" s="377"/>
      <c r="N228" s="375"/>
      <c r="O228" s="375"/>
      <c r="P228" s="377"/>
      <c r="Q228" s="375"/>
      <c r="R228" s="375"/>
      <c r="S228" s="377"/>
      <c r="T228" s="375"/>
      <c r="U228" s="375"/>
      <c r="V228" s="377"/>
      <c r="W228" s="375"/>
      <c r="X228" s="375"/>
      <c r="Y228" s="377"/>
      <c r="Z228" s="375"/>
      <c r="AA228" s="375"/>
      <c r="AB228" s="377"/>
      <c r="AC228" s="375"/>
      <c r="AD228" s="375"/>
      <c r="AE228" s="366"/>
      <c r="AF228" s="375"/>
      <c r="AG228" s="375"/>
      <c r="AH228" s="377"/>
      <c r="AI228" s="375"/>
      <c r="AJ228" s="375"/>
      <c r="AK228" s="416"/>
      <c r="AL228" s="375"/>
      <c r="AM228" s="375"/>
      <c r="AN228" s="377"/>
      <c r="AO228" s="375"/>
      <c r="AP228" s="375"/>
      <c r="AQ228" s="417"/>
      <c r="AR228" s="408"/>
    </row>
    <row r="229" spans="1:44" s="285" customFormat="1" ht="165" hidden="1" customHeight="1" thickBot="1" x14ac:dyDescent="0.3">
      <c r="A229" s="753"/>
      <c r="B229" s="748"/>
      <c r="C229" s="748"/>
      <c r="D229" s="305" t="s">
        <v>284</v>
      </c>
      <c r="E229" s="307">
        <f t="shared" si="488"/>
        <v>0</v>
      </c>
      <c r="F229" s="307">
        <f>I229+L229+O229+R229+U229+X229+AA229+AD229+AG229+AJ229+AM229+AP229</f>
        <v>0</v>
      </c>
      <c r="G229" s="277">
        <v>1</v>
      </c>
      <c r="H229" s="375"/>
      <c r="I229" s="375"/>
      <c r="J229" s="377"/>
      <c r="K229" s="375"/>
      <c r="L229" s="375"/>
      <c r="M229" s="377"/>
      <c r="N229" s="375"/>
      <c r="O229" s="375"/>
      <c r="P229" s="377"/>
      <c r="Q229" s="375"/>
      <c r="R229" s="375"/>
      <c r="S229" s="377"/>
      <c r="T229" s="375"/>
      <c r="U229" s="375"/>
      <c r="V229" s="377"/>
      <c r="W229" s="375"/>
      <c r="X229" s="375"/>
      <c r="Y229" s="377"/>
      <c r="Z229" s="375"/>
      <c r="AA229" s="375"/>
      <c r="AB229" s="377"/>
      <c r="AC229" s="375"/>
      <c r="AD229" s="375"/>
      <c r="AE229" s="366"/>
      <c r="AF229" s="375"/>
      <c r="AG229" s="375"/>
      <c r="AH229" s="377"/>
      <c r="AI229" s="375"/>
      <c r="AJ229" s="375"/>
      <c r="AK229" s="416"/>
      <c r="AL229" s="375"/>
      <c r="AM229" s="375"/>
      <c r="AN229" s="377"/>
      <c r="AO229" s="276">
        <v>0</v>
      </c>
      <c r="AP229" s="276"/>
      <c r="AQ229" s="415">
        <v>1</v>
      </c>
      <c r="AR229" s="408" t="s">
        <v>453</v>
      </c>
    </row>
    <row r="230" spans="1:44" s="285" customFormat="1" ht="165" hidden="1" customHeight="1" x14ac:dyDescent="0.25">
      <c r="A230" s="753"/>
      <c r="B230" s="748"/>
      <c r="C230" s="748"/>
      <c r="D230" s="305" t="s">
        <v>292</v>
      </c>
      <c r="E230" s="200">
        <f t="shared" si="488"/>
        <v>0</v>
      </c>
      <c r="F230" s="368">
        <f t="shared" ref="F230:F232" si="489">I230+L230+O230+R230+U230+X230+AA230+AD230+AG230+AJ230+AM230+AP230</f>
        <v>0</v>
      </c>
      <c r="G230" s="376"/>
      <c r="H230" s="375"/>
      <c r="I230" s="375"/>
      <c r="J230" s="377"/>
      <c r="K230" s="375"/>
      <c r="L230" s="375"/>
      <c r="M230" s="377"/>
      <c r="N230" s="375"/>
      <c r="O230" s="375"/>
      <c r="P230" s="377"/>
      <c r="Q230" s="375"/>
      <c r="R230" s="375"/>
      <c r="S230" s="377"/>
      <c r="T230" s="375"/>
      <c r="U230" s="375"/>
      <c r="V230" s="377"/>
      <c r="W230" s="375"/>
      <c r="X230" s="375"/>
      <c r="Y230" s="377"/>
      <c r="Z230" s="375"/>
      <c r="AA230" s="375"/>
      <c r="AB230" s="377"/>
      <c r="AC230" s="375"/>
      <c r="AD230" s="375"/>
      <c r="AE230" s="366"/>
      <c r="AF230" s="375"/>
      <c r="AG230" s="375"/>
      <c r="AH230" s="377"/>
      <c r="AI230" s="375"/>
      <c r="AJ230" s="375"/>
      <c r="AK230" s="416"/>
      <c r="AL230" s="375"/>
      <c r="AM230" s="375"/>
      <c r="AN230" s="377"/>
      <c r="AO230" s="375"/>
      <c r="AP230" s="375"/>
      <c r="AQ230" s="417"/>
      <c r="AR230" s="407"/>
    </row>
    <row r="231" spans="1:44" s="285" customFormat="1" ht="165" hidden="1" customHeight="1" x14ac:dyDescent="0.25">
      <c r="A231" s="753"/>
      <c r="B231" s="748"/>
      <c r="C231" s="748"/>
      <c r="D231" s="305" t="s">
        <v>285</v>
      </c>
      <c r="E231" s="307">
        <f t="shared" si="488"/>
        <v>0</v>
      </c>
      <c r="F231" s="365">
        <f t="shared" si="489"/>
        <v>0</v>
      </c>
      <c r="G231" s="376"/>
      <c r="H231" s="375"/>
      <c r="I231" s="375"/>
      <c r="J231" s="377"/>
      <c r="K231" s="375"/>
      <c r="L231" s="375"/>
      <c r="M231" s="377"/>
      <c r="N231" s="375"/>
      <c r="O231" s="375"/>
      <c r="P231" s="377"/>
      <c r="Q231" s="375"/>
      <c r="R231" s="375"/>
      <c r="S231" s="377"/>
      <c r="T231" s="375"/>
      <c r="U231" s="375"/>
      <c r="V231" s="377"/>
      <c r="W231" s="375"/>
      <c r="X231" s="375"/>
      <c r="Y231" s="377"/>
      <c r="Z231" s="375"/>
      <c r="AA231" s="375"/>
      <c r="AB231" s="377"/>
      <c r="AC231" s="375"/>
      <c r="AD231" s="375"/>
      <c r="AE231" s="366"/>
      <c r="AF231" s="375"/>
      <c r="AG231" s="375"/>
      <c r="AH231" s="377"/>
      <c r="AI231" s="375"/>
      <c r="AJ231" s="375"/>
      <c r="AK231" s="416"/>
      <c r="AL231" s="375"/>
      <c r="AM231" s="375"/>
      <c r="AN231" s="377"/>
      <c r="AO231" s="375"/>
      <c r="AP231" s="375"/>
      <c r="AQ231" s="417"/>
      <c r="AR231" s="407"/>
    </row>
    <row r="232" spans="1:44" s="285" customFormat="1" ht="165" hidden="1" customHeight="1" thickBot="1" x14ac:dyDescent="0.3">
      <c r="A232" s="753"/>
      <c r="B232" s="751"/>
      <c r="C232" s="751"/>
      <c r="D232" s="282" t="s">
        <v>43</v>
      </c>
      <c r="E232" s="365">
        <f t="shared" si="488"/>
        <v>0</v>
      </c>
      <c r="F232" s="365">
        <f t="shared" si="489"/>
        <v>0</v>
      </c>
      <c r="G232" s="376"/>
      <c r="H232" s="375"/>
      <c r="I232" s="375"/>
      <c r="J232" s="377"/>
      <c r="K232" s="375"/>
      <c r="L232" s="375"/>
      <c r="M232" s="377"/>
      <c r="N232" s="375"/>
      <c r="O232" s="375"/>
      <c r="P232" s="377"/>
      <c r="Q232" s="375"/>
      <c r="R232" s="375"/>
      <c r="S232" s="377"/>
      <c r="T232" s="375"/>
      <c r="U232" s="375"/>
      <c r="V232" s="377"/>
      <c r="W232" s="375"/>
      <c r="X232" s="375"/>
      <c r="Y232" s="377"/>
      <c r="Z232" s="375"/>
      <c r="AA232" s="375"/>
      <c r="AB232" s="377"/>
      <c r="AC232" s="375"/>
      <c r="AD232" s="375"/>
      <c r="AE232" s="366"/>
      <c r="AF232" s="375"/>
      <c r="AG232" s="375"/>
      <c r="AH232" s="377"/>
      <c r="AI232" s="375"/>
      <c r="AJ232" s="375"/>
      <c r="AK232" s="416"/>
      <c r="AL232" s="375"/>
      <c r="AM232" s="375"/>
      <c r="AN232" s="377"/>
      <c r="AO232" s="375"/>
      <c r="AP232" s="375"/>
      <c r="AQ232" s="417"/>
      <c r="AR232" s="418"/>
    </row>
    <row r="233" spans="1:44" s="285" customFormat="1" ht="165" hidden="1" customHeight="1" x14ac:dyDescent="0.25">
      <c r="A233" s="753" t="s">
        <v>315</v>
      </c>
      <c r="B233" s="750" t="s">
        <v>446</v>
      </c>
      <c r="C233" s="747"/>
      <c r="D233" s="280" t="s">
        <v>41</v>
      </c>
      <c r="E233" s="200">
        <f t="shared" ref="E233:F236" si="490">H233+K233+N233+Q233+T233+W233+Z233+AC233+AF233+AI233+AL233+AO233</f>
        <v>0</v>
      </c>
      <c r="F233" s="200">
        <f t="shared" si="490"/>
        <v>0</v>
      </c>
      <c r="G233" s="277"/>
      <c r="H233" s="276"/>
      <c r="I233" s="276"/>
      <c r="J233" s="414"/>
      <c r="K233" s="276"/>
      <c r="L233" s="276"/>
      <c r="M233" s="414"/>
      <c r="N233" s="276"/>
      <c r="O233" s="276"/>
      <c r="P233" s="414"/>
      <c r="Q233" s="526"/>
      <c r="R233" s="526"/>
      <c r="S233" s="530"/>
      <c r="T233" s="276"/>
      <c r="U233" s="276"/>
      <c r="V233" s="414"/>
      <c r="W233" s="276"/>
      <c r="X233" s="276"/>
      <c r="Y233" s="414"/>
      <c r="Z233" s="276"/>
      <c r="AA233" s="276"/>
      <c r="AB233" s="414"/>
      <c r="AC233" s="276"/>
      <c r="AD233" s="276"/>
      <c r="AE233" s="204"/>
      <c r="AF233" s="276"/>
      <c r="AG233" s="276"/>
      <c r="AH233" s="414"/>
      <c r="AI233" s="276"/>
      <c r="AJ233" s="276"/>
      <c r="AK233" s="278"/>
      <c r="AL233" s="307">
        <f>AL234+AL235+AL236+AL238+AL239</f>
        <v>0</v>
      </c>
      <c r="AM233" s="307">
        <f>AM234+AM235+AM236+AM238+AM239</f>
        <v>0</v>
      </c>
      <c r="AN233" s="414"/>
      <c r="AO233" s="307">
        <f>AO235</f>
        <v>0</v>
      </c>
      <c r="AP233" s="307">
        <f>AP234+AP235+AP236+AP238+AP239</f>
        <v>0</v>
      </c>
      <c r="AQ233" s="419"/>
      <c r="AR233" s="420"/>
    </row>
    <row r="234" spans="1:44" s="285" customFormat="1" ht="165" hidden="1" customHeight="1" x14ac:dyDescent="0.25">
      <c r="A234" s="753"/>
      <c r="B234" s="748"/>
      <c r="C234" s="748"/>
      <c r="D234" s="306" t="s">
        <v>37</v>
      </c>
      <c r="E234" s="307">
        <f t="shared" si="490"/>
        <v>0</v>
      </c>
      <c r="F234" s="365">
        <f t="shared" si="490"/>
        <v>0</v>
      </c>
      <c r="G234" s="376"/>
      <c r="H234" s="375"/>
      <c r="I234" s="375"/>
      <c r="J234" s="377"/>
      <c r="K234" s="375"/>
      <c r="L234" s="375"/>
      <c r="M234" s="377"/>
      <c r="N234" s="375"/>
      <c r="O234" s="375"/>
      <c r="P234" s="377"/>
      <c r="Q234" s="375"/>
      <c r="R234" s="375"/>
      <c r="S234" s="377"/>
      <c r="T234" s="375"/>
      <c r="U234" s="375"/>
      <c r="V234" s="377"/>
      <c r="W234" s="375"/>
      <c r="X234" s="375"/>
      <c r="Y234" s="377"/>
      <c r="Z234" s="375"/>
      <c r="AA234" s="375"/>
      <c r="AB234" s="377"/>
      <c r="AC234" s="375"/>
      <c r="AD234" s="375"/>
      <c r="AE234" s="366"/>
      <c r="AF234" s="375"/>
      <c r="AG234" s="375"/>
      <c r="AH234" s="377"/>
      <c r="AI234" s="375"/>
      <c r="AJ234" s="375"/>
      <c r="AK234" s="416"/>
      <c r="AL234" s="375"/>
      <c r="AM234" s="375"/>
      <c r="AN234" s="377"/>
      <c r="AO234" s="375"/>
      <c r="AP234" s="375"/>
      <c r="AQ234" s="417"/>
      <c r="AR234" s="407"/>
    </row>
    <row r="235" spans="1:44" s="285" customFormat="1" ht="165" hidden="1" customHeight="1" x14ac:dyDescent="0.25">
      <c r="A235" s="753"/>
      <c r="B235" s="748"/>
      <c r="C235" s="748"/>
      <c r="D235" s="305" t="s">
        <v>2</v>
      </c>
      <c r="E235" s="307">
        <f t="shared" si="490"/>
        <v>0</v>
      </c>
      <c r="F235" s="365">
        <f t="shared" si="490"/>
        <v>0</v>
      </c>
      <c r="G235" s="376"/>
      <c r="H235" s="375"/>
      <c r="I235" s="375"/>
      <c r="J235" s="377"/>
      <c r="K235" s="375"/>
      <c r="L235" s="375"/>
      <c r="M235" s="377"/>
      <c r="N235" s="375"/>
      <c r="O235" s="375"/>
      <c r="P235" s="377"/>
      <c r="Q235" s="375"/>
      <c r="R235" s="375"/>
      <c r="S235" s="377"/>
      <c r="T235" s="375"/>
      <c r="U235" s="375"/>
      <c r="V235" s="377"/>
      <c r="W235" s="375"/>
      <c r="X235" s="375"/>
      <c r="Y235" s="377"/>
      <c r="Z235" s="375"/>
      <c r="AA235" s="375"/>
      <c r="AB235" s="377"/>
      <c r="AC235" s="375"/>
      <c r="AD235" s="375"/>
      <c r="AE235" s="366"/>
      <c r="AF235" s="375"/>
      <c r="AG235" s="375"/>
      <c r="AH235" s="377"/>
      <c r="AI235" s="375"/>
      <c r="AJ235" s="375"/>
      <c r="AK235" s="416"/>
      <c r="AL235" s="375"/>
      <c r="AM235" s="375"/>
      <c r="AN235" s="377"/>
      <c r="AO235" s="276">
        <v>0</v>
      </c>
      <c r="AP235" s="375"/>
      <c r="AQ235" s="417"/>
      <c r="AR235" s="407"/>
    </row>
    <row r="236" spans="1:44" s="285" customFormat="1" ht="165" hidden="1" customHeight="1" thickBot="1" x14ac:dyDescent="0.3">
      <c r="A236" s="753"/>
      <c r="B236" s="748"/>
      <c r="C236" s="748"/>
      <c r="D236" s="305" t="s">
        <v>284</v>
      </c>
      <c r="E236" s="307">
        <f t="shared" si="490"/>
        <v>0</v>
      </c>
      <c r="F236" s="365">
        <f t="shared" si="490"/>
        <v>0</v>
      </c>
      <c r="G236" s="376"/>
      <c r="H236" s="375"/>
      <c r="I236" s="375"/>
      <c r="J236" s="377"/>
      <c r="K236" s="375"/>
      <c r="L236" s="375"/>
      <c r="M236" s="377"/>
      <c r="N236" s="375"/>
      <c r="O236" s="375"/>
      <c r="P236" s="377"/>
      <c r="Q236" s="375"/>
      <c r="R236" s="375"/>
      <c r="S236" s="377"/>
      <c r="T236" s="375"/>
      <c r="U236" s="375"/>
      <c r="V236" s="377"/>
      <c r="W236" s="375"/>
      <c r="X236" s="375"/>
      <c r="Y236" s="377"/>
      <c r="Z236" s="375"/>
      <c r="AA236" s="375"/>
      <c r="AB236" s="377"/>
      <c r="AC236" s="375"/>
      <c r="AD236" s="375"/>
      <c r="AE236" s="366"/>
      <c r="AF236" s="375"/>
      <c r="AG236" s="375"/>
      <c r="AH236" s="377"/>
      <c r="AI236" s="375"/>
      <c r="AJ236" s="375"/>
      <c r="AK236" s="416"/>
      <c r="AL236" s="375"/>
      <c r="AM236" s="375"/>
      <c r="AN236" s="377"/>
      <c r="AO236" s="375">
        <v>0</v>
      </c>
      <c r="AP236" s="375">
        <v>0</v>
      </c>
      <c r="AQ236" s="417"/>
      <c r="AR236" s="407"/>
    </row>
    <row r="237" spans="1:44" s="285" customFormat="1" ht="165" hidden="1" customHeight="1" x14ac:dyDescent="0.25">
      <c r="A237" s="753"/>
      <c r="B237" s="748"/>
      <c r="C237" s="748"/>
      <c r="D237" s="305" t="s">
        <v>292</v>
      </c>
      <c r="E237" s="200">
        <f t="shared" ref="E237:E239" si="491">H237+K237+N237+Q237+T237+W237+Z237+AC237+AF237+AI237+AL237+AO237</f>
        <v>0</v>
      </c>
      <c r="F237" s="368">
        <f t="shared" ref="F237:F239" si="492">I237+L237+O237+R237+U237+X237+AA237+AD237+AG237+AJ237+AM237+AP237</f>
        <v>0</v>
      </c>
      <c r="G237" s="376"/>
      <c r="H237" s="375"/>
      <c r="I237" s="375"/>
      <c r="J237" s="377"/>
      <c r="K237" s="375"/>
      <c r="L237" s="375"/>
      <c r="M237" s="377"/>
      <c r="N237" s="375"/>
      <c r="O237" s="375"/>
      <c r="P237" s="377"/>
      <c r="Q237" s="375"/>
      <c r="R237" s="375"/>
      <c r="S237" s="377"/>
      <c r="T237" s="375"/>
      <c r="U237" s="375"/>
      <c r="V237" s="377"/>
      <c r="W237" s="375"/>
      <c r="X237" s="375"/>
      <c r="Y237" s="377"/>
      <c r="Z237" s="375"/>
      <c r="AA237" s="375"/>
      <c r="AB237" s="377"/>
      <c r="AC237" s="375"/>
      <c r="AD237" s="375"/>
      <c r="AE237" s="366"/>
      <c r="AF237" s="375"/>
      <c r="AG237" s="375"/>
      <c r="AH237" s="377"/>
      <c r="AI237" s="375"/>
      <c r="AJ237" s="375"/>
      <c r="AK237" s="416"/>
      <c r="AL237" s="375"/>
      <c r="AM237" s="375"/>
      <c r="AN237" s="377"/>
      <c r="AO237" s="375"/>
      <c r="AP237" s="375"/>
      <c r="AQ237" s="417"/>
      <c r="AR237" s="407"/>
    </row>
    <row r="238" spans="1:44" s="285" customFormat="1" ht="165" hidden="1" customHeight="1" x14ac:dyDescent="0.25">
      <c r="A238" s="753"/>
      <c r="B238" s="748"/>
      <c r="C238" s="748"/>
      <c r="D238" s="305" t="s">
        <v>285</v>
      </c>
      <c r="E238" s="307">
        <f t="shared" si="491"/>
        <v>0</v>
      </c>
      <c r="F238" s="365">
        <f t="shared" si="492"/>
        <v>0</v>
      </c>
      <c r="G238" s="376"/>
      <c r="H238" s="375"/>
      <c r="I238" s="375"/>
      <c r="J238" s="377"/>
      <c r="K238" s="375"/>
      <c r="L238" s="375"/>
      <c r="M238" s="377"/>
      <c r="N238" s="375"/>
      <c r="O238" s="375"/>
      <c r="P238" s="377"/>
      <c r="Q238" s="375"/>
      <c r="R238" s="375"/>
      <c r="S238" s="377"/>
      <c r="T238" s="375"/>
      <c r="U238" s="375"/>
      <c r="V238" s="377"/>
      <c r="W238" s="375"/>
      <c r="X238" s="375"/>
      <c r="Y238" s="377"/>
      <c r="Z238" s="375"/>
      <c r="AA238" s="375"/>
      <c r="AB238" s="377"/>
      <c r="AC238" s="375"/>
      <c r="AD238" s="375"/>
      <c r="AE238" s="366"/>
      <c r="AF238" s="375"/>
      <c r="AG238" s="375"/>
      <c r="AH238" s="377"/>
      <c r="AI238" s="375"/>
      <c r="AJ238" s="375"/>
      <c r="AK238" s="416"/>
      <c r="AL238" s="375"/>
      <c r="AM238" s="375"/>
      <c r="AN238" s="377"/>
      <c r="AO238" s="375"/>
      <c r="AP238" s="375"/>
      <c r="AQ238" s="417"/>
      <c r="AR238" s="407"/>
    </row>
    <row r="239" spans="1:44" s="285" customFormat="1" ht="165" hidden="1" customHeight="1" thickBot="1" x14ac:dyDescent="0.3">
      <c r="A239" s="753"/>
      <c r="B239" s="751"/>
      <c r="C239" s="751"/>
      <c r="D239" s="282" t="s">
        <v>43</v>
      </c>
      <c r="E239" s="365">
        <f t="shared" si="491"/>
        <v>0</v>
      </c>
      <c r="F239" s="365">
        <f t="shared" si="492"/>
        <v>0</v>
      </c>
      <c r="G239" s="376"/>
      <c r="H239" s="375"/>
      <c r="I239" s="375"/>
      <c r="J239" s="377"/>
      <c r="K239" s="375"/>
      <c r="L239" s="375"/>
      <c r="M239" s="377"/>
      <c r="N239" s="375"/>
      <c r="O239" s="375"/>
      <c r="P239" s="377"/>
      <c r="Q239" s="375"/>
      <c r="R239" s="375"/>
      <c r="S239" s="377"/>
      <c r="T239" s="375"/>
      <c r="U239" s="375"/>
      <c r="V239" s="377"/>
      <c r="W239" s="375"/>
      <c r="X239" s="375"/>
      <c r="Y239" s="377"/>
      <c r="Z239" s="375"/>
      <c r="AA239" s="375"/>
      <c r="AB239" s="377"/>
      <c r="AC239" s="375"/>
      <c r="AD239" s="375"/>
      <c r="AE239" s="366"/>
      <c r="AF239" s="375"/>
      <c r="AG239" s="375"/>
      <c r="AH239" s="377"/>
      <c r="AI239" s="375"/>
      <c r="AJ239" s="375"/>
      <c r="AK239" s="416"/>
      <c r="AL239" s="375"/>
      <c r="AM239" s="375"/>
      <c r="AN239" s="377"/>
      <c r="AO239" s="375"/>
      <c r="AP239" s="375"/>
      <c r="AQ239" s="417"/>
      <c r="AR239" s="411"/>
    </row>
    <row r="240" spans="1:44" s="285" customFormat="1" ht="90" customHeight="1" x14ac:dyDescent="0.25">
      <c r="A240" s="678" t="s">
        <v>312</v>
      </c>
      <c r="B240" s="683" t="s">
        <v>486</v>
      </c>
      <c r="C240" s="683"/>
      <c r="D240" s="565" t="s">
        <v>41</v>
      </c>
      <c r="E240" s="200">
        <f>H240+K240+N240+Q240+T240+W240+Z240+AC240+AF240+AI240+AL240+AO240</f>
        <v>720</v>
      </c>
      <c r="F240" s="200">
        <f>I240+L240+O240+R240+U240+X240+AA240+AD240+AG240+AJ240+AM240+AP240</f>
        <v>720</v>
      </c>
      <c r="G240" s="202">
        <f>G243</f>
        <v>1</v>
      </c>
      <c r="H240" s="200">
        <f>H241+H242+H243+H244+H245+H246</f>
        <v>0</v>
      </c>
      <c r="I240" s="200">
        <f>I241+I242+I243+I244+I245+I246</f>
        <v>0</v>
      </c>
      <c r="J240" s="356"/>
      <c r="K240" s="200">
        <f>K241+K242+K243+K244+K245+K246</f>
        <v>0</v>
      </c>
      <c r="L240" s="200">
        <f>L241+L242+L243+L244+L245+L246</f>
        <v>0</v>
      </c>
      <c r="M240" s="201"/>
      <c r="N240" s="200">
        <f>N241+N242+N243+N244+N245+N246</f>
        <v>0</v>
      </c>
      <c r="O240" s="200">
        <f>O241+O242+O243+O244+O245+O246</f>
        <v>0</v>
      </c>
      <c r="P240" s="354"/>
      <c r="Q240" s="200">
        <f>Q241+Q242+Q243+Q244+Q245+Q246</f>
        <v>0</v>
      </c>
      <c r="R240" s="200">
        <f>R241+R242+R243+R244+R245+R246</f>
        <v>0</v>
      </c>
      <c r="S240" s="201"/>
      <c r="T240" s="200">
        <f>T241+T242+T243+T244+T245+T246</f>
        <v>0</v>
      </c>
      <c r="U240" s="200">
        <f>U241+U242+U243+U244+U245+U246</f>
        <v>0</v>
      </c>
      <c r="V240" s="356"/>
      <c r="W240" s="200">
        <f>W241+W242+W243+W244+W245+W246</f>
        <v>720</v>
      </c>
      <c r="X240" s="200">
        <f>X241+X242+X243+X244+X245+X246</f>
        <v>720</v>
      </c>
      <c r="Y240" s="201">
        <f>X240/W240*1</f>
        <v>1</v>
      </c>
      <c r="Z240" s="200">
        <f>Z241+Z242+Z243+Z244+Z245+Z246</f>
        <v>0</v>
      </c>
      <c r="AA240" s="200">
        <f>AA241+AA242+AA243+AA244+AA245+AA246</f>
        <v>0</v>
      </c>
      <c r="AB240" s="356"/>
      <c r="AC240" s="200">
        <f>AC241+AC242+AC243+AC244+AC245+AC246</f>
        <v>0</v>
      </c>
      <c r="AD240" s="200">
        <f>AD241+AD242+AD243+AD244+AD245+AD246</f>
        <v>0</v>
      </c>
      <c r="AE240" s="356"/>
      <c r="AF240" s="200">
        <f>AF241+AF242+AF243+AF244+AF245+AF246</f>
        <v>0</v>
      </c>
      <c r="AG240" s="200">
        <f>AG241+AG242+AG243+AG244+AG245+AG246</f>
        <v>0</v>
      </c>
      <c r="AH240" s="201">
        <v>0</v>
      </c>
      <c r="AI240" s="200">
        <f>AI241+AI242+AI243+AI244+AI245+AI246</f>
        <v>0</v>
      </c>
      <c r="AJ240" s="200">
        <f>AJ241+AJ242+AJ243+AJ244+AJ245+AJ246</f>
        <v>0</v>
      </c>
      <c r="AK240" s="202"/>
      <c r="AL240" s="200">
        <f>AL241+AL242+AL243+AL244+AL245+AL246</f>
        <v>0</v>
      </c>
      <c r="AM240" s="200">
        <f>AM241+AM242+AM243+AM244+AM245+AM246</f>
        <v>0</v>
      </c>
      <c r="AN240" s="356"/>
      <c r="AO240" s="200">
        <f>AO241+AO242+AO243+AO244+AO245+AO246</f>
        <v>0</v>
      </c>
      <c r="AP240" s="200">
        <f>AP241+AP242+AP243+AP244+AP245+AP246</f>
        <v>0</v>
      </c>
      <c r="AQ240" s="356"/>
      <c r="AR240" s="577" t="s">
        <v>513</v>
      </c>
    </row>
    <row r="241" spans="1:44" s="285" customFormat="1" ht="125.25" customHeight="1" x14ac:dyDescent="0.25">
      <c r="A241" s="679"/>
      <c r="B241" s="684"/>
      <c r="C241" s="684"/>
      <c r="D241" s="563" t="s">
        <v>37</v>
      </c>
      <c r="E241" s="564">
        <f>H241+K241+N241+Q241+T241+W241+Z241+AC241+AF241+AI241+AL241+AO241</f>
        <v>0</v>
      </c>
      <c r="F241" s="564">
        <f>I241+L241+O241+R241+U241+X241+AA241+AD241+AG241+AJ241+AM241+AP241</f>
        <v>0</v>
      </c>
      <c r="G241" s="204"/>
      <c r="H241" s="365"/>
      <c r="I241" s="365"/>
      <c r="J241" s="204"/>
      <c r="K241" s="365"/>
      <c r="L241" s="365"/>
      <c r="M241" s="204"/>
      <c r="N241" s="365"/>
      <c r="O241" s="365"/>
      <c r="P241" s="204"/>
      <c r="Q241" s="365"/>
      <c r="R241" s="365"/>
      <c r="S241" s="204"/>
      <c r="T241" s="365"/>
      <c r="U241" s="365"/>
      <c r="V241" s="204"/>
      <c r="W241" s="365"/>
      <c r="X241" s="365"/>
      <c r="Y241" s="204"/>
      <c r="Z241" s="365"/>
      <c r="AA241" s="365"/>
      <c r="AB241" s="204"/>
      <c r="AC241" s="365"/>
      <c r="AD241" s="365"/>
      <c r="AE241" s="204"/>
      <c r="AF241" s="365"/>
      <c r="AG241" s="365"/>
      <c r="AH241" s="204"/>
      <c r="AI241" s="365"/>
      <c r="AJ241" s="365"/>
      <c r="AK241" s="318"/>
      <c r="AL241" s="365"/>
      <c r="AM241" s="365"/>
      <c r="AN241" s="204"/>
      <c r="AO241" s="365"/>
      <c r="AP241" s="365"/>
      <c r="AQ241" s="204"/>
      <c r="AR241" s="358"/>
    </row>
    <row r="242" spans="1:44" s="285" customFormat="1" ht="229.5" customHeight="1" x14ac:dyDescent="0.25">
      <c r="A242" s="679"/>
      <c r="B242" s="684"/>
      <c r="C242" s="684"/>
      <c r="D242" s="562" t="s">
        <v>2</v>
      </c>
      <c r="E242" s="564">
        <f t="shared" ref="E242:E246" si="493">H242+K242+N242+Q242+T242+W242+Z242+AC242+AF242+AI242+AL242+AO242</f>
        <v>0</v>
      </c>
      <c r="F242" s="564">
        <f t="shared" ref="F242:F246" si="494">I242+L242+O242+R242+U242+X242+AA242+AD242+AG242+AJ242+AM242+AP242</f>
        <v>0</v>
      </c>
      <c r="G242" s="201"/>
      <c r="H242" s="365"/>
      <c r="I242" s="365"/>
      <c r="J242" s="204"/>
      <c r="K242" s="365"/>
      <c r="L242" s="365"/>
      <c r="M242" s="204"/>
      <c r="N242" s="365"/>
      <c r="O242" s="365"/>
      <c r="P242" s="204"/>
      <c r="Q242" s="365"/>
      <c r="R242" s="365"/>
      <c r="S242" s="204"/>
      <c r="T242" s="365"/>
      <c r="U242" s="365"/>
      <c r="V242" s="204"/>
      <c r="W242" s="365"/>
      <c r="X242" s="365"/>
      <c r="Y242" s="204"/>
      <c r="Z242" s="365"/>
      <c r="AA242" s="365"/>
      <c r="AB242" s="204"/>
      <c r="AC242" s="365"/>
      <c r="AD242" s="365"/>
      <c r="AE242" s="204"/>
      <c r="AF242" s="365"/>
      <c r="AG242" s="365"/>
      <c r="AH242" s="204"/>
      <c r="AI242" s="365"/>
      <c r="AJ242" s="365"/>
      <c r="AK242" s="318"/>
      <c r="AL242" s="365"/>
      <c r="AM242" s="365"/>
      <c r="AN242" s="204"/>
      <c r="AO242" s="365"/>
      <c r="AP242" s="365"/>
      <c r="AQ242" s="204"/>
      <c r="AR242" s="259"/>
    </row>
    <row r="243" spans="1:44" s="285" customFormat="1" ht="357.75" customHeight="1" x14ac:dyDescent="0.25">
      <c r="A243" s="679"/>
      <c r="B243" s="684"/>
      <c r="C243" s="684"/>
      <c r="D243" s="562" t="s">
        <v>284</v>
      </c>
      <c r="E243" s="595">
        <f t="shared" si="493"/>
        <v>720</v>
      </c>
      <c r="F243" s="595">
        <f t="shared" si="494"/>
        <v>720</v>
      </c>
      <c r="G243" s="201">
        <v>1</v>
      </c>
      <c r="H243" s="365"/>
      <c r="I243" s="365"/>
      <c r="J243" s="204"/>
      <c r="K243" s="365"/>
      <c r="L243" s="365"/>
      <c r="M243" s="201"/>
      <c r="N243" s="365">
        <v>0</v>
      </c>
      <c r="O243" s="365">
        <v>0</v>
      </c>
      <c r="P243" s="318"/>
      <c r="Q243" s="365"/>
      <c r="R243" s="365"/>
      <c r="S243" s="201"/>
      <c r="T243" s="365"/>
      <c r="U243" s="365"/>
      <c r="V243" s="204"/>
      <c r="W243" s="365">
        <v>720</v>
      </c>
      <c r="X243" s="365">
        <v>720</v>
      </c>
      <c r="Y243" s="201">
        <f>X243/W243*1</f>
        <v>1</v>
      </c>
      <c r="Z243" s="365"/>
      <c r="AA243" s="365"/>
      <c r="AB243" s="204"/>
      <c r="AC243" s="365"/>
      <c r="AD243" s="365"/>
      <c r="AE243" s="204"/>
      <c r="AF243" s="564">
        <v>0</v>
      </c>
      <c r="AG243" s="564"/>
      <c r="AH243" s="201">
        <v>0</v>
      </c>
      <c r="AI243" s="365">
        <v>0</v>
      </c>
      <c r="AJ243" s="365">
        <v>0</v>
      </c>
      <c r="AK243" s="201"/>
      <c r="AL243" s="365"/>
      <c r="AM243" s="365"/>
      <c r="AN243" s="204"/>
      <c r="AO243" s="365"/>
      <c r="AP243" s="365"/>
      <c r="AQ243" s="204"/>
      <c r="AR243" s="358" t="s">
        <v>512</v>
      </c>
    </row>
    <row r="244" spans="1:44" s="285" customFormat="1" ht="284.25" customHeight="1" x14ac:dyDescent="0.25">
      <c r="A244" s="679"/>
      <c r="B244" s="684"/>
      <c r="C244" s="684"/>
      <c r="D244" s="562" t="s">
        <v>292</v>
      </c>
      <c r="E244" s="586">
        <f t="shared" si="493"/>
        <v>0</v>
      </c>
      <c r="F244" s="586">
        <f t="shared" si="494"/>
        <v>0</v>
      </c>
      <c r="G244" s="204"/>
      <c r="H244" s="365"/>
      <c r="I244" s="365"/>
      <c r="J244" s="204"/>
      <c r="K244" s="365"/>
      <c r="L244" s="365"/>
      <c r="M244" s="204"/>
      <c r="N244" s="365"/>
      <c r="O244" s="365"/>
      <c r="P244" s="204"/>
      <c r="Q244" s="365"/>
      <c r="R244" s="365"/>
      <c r="S244" s="204"/>
      <c r="T244" s="365"/>
      <c r="U244" s="365"/>
      <c r="V244" s="204"/>
      <c r="W244" s="365"/>
      <c r="X244" s="365"/>
      <c r="Y244" s="204"/>
      <c r="Z244" s="365"/>
      <c r="AA244" s="365"/>
      <c r="AB244" s="204"/>
      <c r="AC244" s="365"/>
      <c r="AD244" s="365"/>
      <c r="AE244" s="204"/>
      <c r="AF244" s="365"/>
      <c r="AG244" s="365"/>
      <c r="AH244" s="204"/>
      <c r="AI244" s="365"/>
      <c r="AJ244" s="365"/>
      <c r="AK244" s="318"/>
      <c r="AL244" s="365"/>
      <c r="AM244" s="365"/>
      <c r="AN244" s="204"/>
      <c r="AO244" s="365"/>
      <c r="AP244" s="365"/>
      <c r="AQ244" s="204"/>
      <c r="AR244" s="358"/>
    </row>
    <row r="245" spans="1:44" s="285" customFormat="1" ht="150" customHeight="1" x14ac:dyDescent="0.25">
      <c r="A245" s="679"/>
      <c r="B245" s="684"/>
      <c r="C245" s="684"/>
      <c r="D245" s="562" t="s">
        <v>285</v>
      </c>
      <c r="E245" s="564">
        <f t="shared" si="493"/>
        <v>0</v>
      </c>
      <c r="F245" s="564">
        <f t="shared" si="494"/>
        <v>0</v>
      </c>
      <c r="G245" s="204"/>
      <c r="H245" s="365"/>
      <c r="I245" s="365"/>
      <c r="J245" s="204"/>
      <c r="K245" s="365"/>
      <c r="L245" s="365"/>
      <c r="M245" s="204"/>
      <c r="N245" s="365"/>
      <c r="O245" s="365"/>
      <c r="P245" s="204"/>
      <c r="Q245" s="365"/>
      <c r="R245" s="365"/>
      <c r="S245" s="204"/>
      <c r="T245" s="365"/>
      <c r="U245" s="365"/>
      <c r="V245" s="204"/>
      <c r="W245" s="365"/>
      <c r="X245" s="365"/>
      <c r="Y245" s="204"/>
      <c r="Z245" s="365"/>
      <c r="AA245" s="365"/>
      <c r="AB245" s="204"/>
      <c r="AC245" s="365"/>
      <c r="AD245" s="365"/>
      <c r="AE245" s="204"/>
      <c r="AF245" s="365"/>
      <c r="AG245" s="365"/>
      <c r="AH245" s="204"/>
      <c r="AI245" s="365"/>
      <c r="AJ245" s="365"/>
      <c r="AK245" s="318"/>
      <c r="AL245" s="365"/>
      <c r="AM245" s="365"/>
      <c r="AN245" s="204"/>
      <c r="AO245" s="365"/>
      <c r="AP245" s="365"/>
      <c r="AQ245" s="204"/>
      <c r="AR245" s="358"/>
    </row>
    <row r="246" spans="1:44" s="285" customFormat="1" ht="165" customHeight="1" thickBot="1" x14ac:dyDescent="0.3">
      <c r="A246" s="680"/>
      <c r="B246" s="685"/>
      <c r="C246" s="685"/>
      <c r="D246" s="566" t="s">
        <v>43</v>
      </c>
      <c r="E246" s="208">
        <f t="shared" si="493"/>
        <v>0</v>
      </c>
      <c r="F246" s="208">
        <f t="shared" si="494"/>
        <v>0</v>
      </c>
      <c r="G246" s="346"/>
      <c r="H246" s="369"/>
      <c r="I246" s="369"/>
      <c r="J246" s="346"/>
      <c r="K246" s="369"/>
      <c r="L246" s="369"/>
      <c r="M246" s="346"/>
      <c r="N246" s="369"/>
      <c r="O246" s="369"/>
      <c r="P246" s="346"/>
      <c r="Q246" s="369"/>
      <c r="R246" s="369"/>
      <c r="S246" s="346"/>
      <c r="T246" s="369"/>
      <c r="U246" s="369"/>
      <c r="V246" s="346"/>
      <c r="W246" s="369"/>
      <c r="X246" s="369"/>
      <c r="Y246" s="346"/>
      <c r="Z246" s="369"/>
      <c r="AA246" s="369"/>
      <c r="AB246" s="346"/>
      <c r="AC246" s="369"/>
      <c r="AD246" s="369"/>
      <c r="AE246" s="346"/>
      <c r="AF246" s="369"/>
      <c r="AG246" s="369"/>
      <c r="AH246" s="346"/>
      <c r="AI246" s="369"/>
      <c r="AJ246" s="369"/>
      <c r="AK246" s="350"/>
      <c r="AL246" s="369"/>
      <c r="AM246" s="369"/>
      <c r="AN246" s="346"/>
      <c r="AO246" s="369"/>
      <c r="AP246" s="369"/>
      <c r="AQ246" s="346"/>
      <c r="AR246" s="402"/>
    </row>
    <row r="247" spans="1:44" s="285" customFormat="1" ht="111" customHeight="1" x14ac:dyDescent="0.25">
      <c r="A247" s="678" t="s">
        <v>313</v>
      </c>
      <c r="B247" s="683" t="s">
        <v>487</v>
      </c>
      <c r="C247" s="683"/>
      <c r="D247" s="565" t="s">
        <v>41</v>
      </c>
      <c r="E247" s="200">
        <f>H247+K247+N247+Q247+T247+W247+Z247+AC247+AF247+AI247+AL247+AO247</f>
        <v>4500</v>
      </c>
      <c r="F247" s="200">
        <f>I247+L247+O247+R247+U247+X247+AA247+AD247+AG247+AJ247+AM247+AP247</f>
        <v>4500</v>
      </c>
      <c r="G247" s="202">
        <f>G250</f>
        <v>1</v>
      </c>
      <c r="H247" s="200">
        <f>H248+H249+H250+H251+H252+H253</f>
        <v>0</v>
      </c>
      <c r="I247" s="200">
        <f>I248+I249+I250+I251+I252+I253</f>
        <v>0</v>
      </c>
      <c r="J247" s="356"/>
      <c r="K247" s="200">
        <f>K248+K249+K250+K251+K252+K253</f>
        <v>0</v>
      </c>
      <c r="L247" s="200">
        <f>L248+L249+L250+L251+L252+L253</f>
        <v>0</v>
      </c>
      <c r="M247" s="201"/>
      <c r="N247" s="200">
        <f>N248+N249+N250+N251+N252+N253</f>
        <v>0</v>
      </c>
      <c r="O247" s="200">
        <f>O248+O249+O250+O251+O252+O253</f>
        <v>0</v>
      </c>
      <c r="P247" s="354"/>
      <c r="Q247" s="200">
        <f>Q248+Q249+Q250+Q251+Q252+Q253</f>
        <v>0</v>
      </c>
      <c r="R247" s="200">
        <f>R248+R249+R250+R251+R252+R253</f>
        <v>0</v>
      </c>
      <c r="S247" s="201"/>
      <c r="T247" s="200">
        <f>T248+T249+T250+T251+T252+T253</f>
        <v>0</v>
      </c>
      <c r="U247" s="200">
        <f>U248+U249+U250+U251+U252+U253</f>
        <v>0</v>
      </c>
      <c r="V247" s="356"/>
      <c r="W247" s="200">
        <f>W248+W249+W250+W251+W252+W253</f>
        <v>4500</v>
      </c>
      <c r="X247" s="200">
        <f>X248+X249+X250+X251+X252+X253</f>
        <v>4500</v>
      </c>
      <c r="Y247" s="201">
        <f>X247/W247*1</f>
        <v>1</v>
      </c>
      <c r="Z247" s="200">
        <f>Z248+Z249+Z250+Z251+Z252+Z253</f>
        <v>0</v>
      </c>
      <c r="AA247" s="200">
        <f>AA248+AA249+AA250+AA251+AA252+AA253</f>
        <v>0</v>
      </c>
      <c r="AB247" s="356"/>
      <c r="AC247" s="200">
        <f>AC248+AC249+AC250+AC251+AC252+AC253</f>
        <v>0</v>
      </c>
      <c r="AD247" s="200">
        <f>AD248+AD249+AD250+AD251+AD252+AD253</f>
        <v>0</v>
      </c>
      <c r="AE247" s="356"/>
      <c r="AF247" s="200">
        <f>AF248+AF249+AF250+AF251+AF252+AF253</f>
        <v>0</v>
      </c>
      <c r="AG247" s="200">
        <f>AG248+AG249+AG250+AG251+AG252+AG253</f>
        <v>0</v>
      </c>
      <c r="AH247" s="201">
        <v>0</v>
      </c>
      <c r="AI247" s="200">
        <f>AI248+AI249+AI250+AI251+AI252+AI253</f>
        <v>0</v>
      </c>
      <c r="AJ247" s="200">
        <f>AJ248+AJ249+AJ250+AJ251+AJ252+AJ253</f>
        <v>0</v>
      </c>
      <c r="AK247" s="202"/>
      <c r="AL247" s="200">
        <f>AL248+AL249+AL250+AL251+AL252+AL253</f>
        <v>0</v>
      </c>
      <c r="AM247" s="200">
        <f>AM248+AM249+AM250+AM251+AM252+AM253</f>
        <v>0</v>
      </c>
      <c r="AN247" s="356"/>
      <c r="AO247" s="200">
        <f>AO248+AO249+AO250+AO251+AO252+AO253</f>
        <v>0</v>
      </c>
      <c r="AP247" s="200">
        <f>AP248+AP249+AP250+AP251+AP252+AP253</f>
        <v>0</v>
      </c>
      <c r="AQ247" s="356"/>
      <c r="AR247" s="577" t="s">
        <v>514</v>
      </c>
    </row>
    <row r="248" spans="1:44" s="285" customFormat="1" ht="125.25" customHeight="1" x14ac:dyDescent="0.25">
      <c r="A248" s="679"/>
      <c r="B248" s="684"/>
      <c r="C248" s="684"/>
      <c r="D248" s="563" t="s">
        <v>37</v>
      </c>
      <c r="E248" s="564">
        <f>H248+K248+N248+Q248+T248+W248+Z248+AC248+AF248+AI248+AL248+AO248</f>
        <v>0</v>
      </c>
      <c r="F248" s="564">
        <f>I248+L248+O248+R248+U248+X248+AA248+AD248+AG248+AJ248+AM248+AP248</f>
        <v>0</v>
      </c>
      <c r="G248" s="204"/>
      <c r="H248" s="365"/>
      <c r="I248" s="365"/>
      <c r="J248" s="204"/>
      <c r="K248" s="365"/>
      <c r="L248" s="365"/>
      <c r="M248" s="204"/>
      <c r="N248" s="365"/>
      <c r="O248" s="365"/>
      <c r="P248" s="204"/>
      <c r="Q248" s="365"/>
      <c r="R248" s="365"/>
      <c r="S248" s="204"/>
      <c r="T248" s="365"/>
      <c r="U248" s="365"/>
      <c r="V248" s="204"/>
      <c r="W248" s="365"/>
      <c r="X248" s="365"/>
      <c r="Y248" s="204"/>
      <c r="Z248" s="365"/>
      <c r="AA248" s="365"/>
      <c r="AB248" s="204"/>
      <c r="AC248" s="365"/>
      <c r="AD248" s="365"/>
      <c r="AE248" s="204"/>
      <c r="AF248" s="365"/>
      <c r="AG248" s="365"/>
      <c r="AH248" s="204"/>
      <c r="AI248" s="365"/>
      <c r="AJ248" s="365"/>
      <c r="AK248" s="318"/>
      <c r="AL248" s="365"/>
      <c r="AM248" s="365"/>
      <c r="AN248" s="204"/>
      <c r="AO248" s="365"/>
      <c r="AP248" s="365"/>
      <c r="AQ248" s="204"/>
      <c r="AR248" s="358"/>
    </row>
    <row r="249" spans="1:44" s="285" customFormat="1" ht="256.5" customHeight="1" x14ac:dyDescent="0.25">
      <c r="A249" s="679"/>
      <c r="B249" s="684"/>
      <c r="C249" s="684"/>
      <c r="D249" s="562" t="s">
        <v>2</v>
      </c>
      <c r="E249" s="564">
        <f t="shared" ref="E249:E253" si="495">H249+K249+N249+Q249+T249+W249+Z249+AC249+AF249+AI249+AL249+AO249</f>
        <v>0</v>
      </c>
      <c r="F249" s="564">
        <f t="shared" ref="F249:F253" si="496">I249+L249+O249+R249+U249+X249+AA249+AD249+AG249+AJ249+AM249+AP249</f>
        <v>0</v>
      </c>
      <c r="G249" s="201"/>
      <c r="H249" s="365"/>
      <c r="I249" s="365"/>
      <c r="J249" s="204"/>
      <c r="K249" s="365"/>
      <c r="L249" s="365"/>
      <c r="M249" s="204"/>
      <c r="N249" s="365"/>
      <c r="O249" s="365"/>
      <c r="P249" s="204"/>
      <c r="Q249" s="365"/>
      <c r="R249" s="365"/>
      <c r="S249" s="204"/>
      <c r="T249" s="365"/>
      <c r="U249" s="365"/>
      <c r="V249" s="204"/>
      <c r="W249" s="365"/>
      <c r="X249" s="365"/>
      <c r="Y249" s="204"/>
      <c r="Z249" s="365"/>
      <c r="AA249" s="365"/>
      <c r="AB249" s="204"/>
      <c r="AC249" s="365"/>
      <c r="AD249" s="365"/>
      <c r="AE249" s="204"/>
      <c r="AF249" s="365"/>
      <c r="AG249" s="365"/>
      <c r="AH249" s="204"/>
      <c r="AI249" s="365"/>
      <c r="AJ249" s="365"/>
      <c r="AK249" s="318"/>
      <c r="AL249" s="365"/>
      <c r="AM249" s="365"/>
      <c r="AN249" s="204"/>
      <c r="AO249" s="365"/>
      <c r="AP249" s="365"/>
      <c r="AQ249" s="204"/>
      <c r="AR249" s="358"/>
    </row>
    <row r="250" spans="1:44" s="285" customFormat="1" ht="409.6" customHeight="1" x14ac:dyDescent="0.25">
      <c r="A250" s="679"/>
      <c r="B250" s="684"/>
      <c r="C250" s="684"/>
      <c r="D250" s="562" t="s">
        <v>284</v>
      </c>
      <c r="E250" s="595">
        <f t="shared" si="495"/>
        <v>4500</v>
      </c>
      <c r="F250" s="595">
        <f t="shared" si="496"/>
        <v>4500</v>
      </c>
      <c r="G250" s="201">
        <v>1</v>
      </c>
      <c r="H250" s="365"/>
      <c r="I250" s="365"/>
      <c r="J250" s="204"/>
      <c r="K250" s="365"/>
      <c r="L250" s="365"/>
      <c r="M250" s="201"/>
      <c r="N250" s="365">
        <v>0</v>
      </c>
      <c r="O250" s="365">
        <v>0</v>
      </c>
      <c r="P250" s="318"/>
      <c r="Q250" s="365"/>
      <c r="R250" s="365"/>
      <c r="S250" s="201"/>
      <c r="T250" s="365"/>
      <c r="U250" s="365"/>
      <c r="V250" s="204"/>
      <c r="W250" s="365">
        <v>4500</v>
      </c>
      <c r="X250" s="365">
        <v>4500</v>
      </c>
      <c r="Y250" s="201">
        <f>X250/W250*1</f>
        <v>1</v>
      </c>
      <c r="Z250" s="365"/>
      <c r="AA250" s="365"/>
      <c r="AB250" s="204"/>
      <c r="AC250" s="365"/>
      <c r="AD250" s="365"/>
      <c r="AE250" s="204"/>
      <c r="AF250" s="564">
        <v>0</v>
      </c>
      <c r="AG250" s="564"/>
      <c r="AH250" s="201">
        <v>0</v>
      </c>
      <c r="AI250" s="365">
        <v>0</v>
      </c>
      <c r="AJ250" s="365">
        <v>0</v>
      </c>
      <c r="AK250" s="201"/>
      <c r="AL250" s="365"/>
      <c r="AM250" s="365"/>
      <c r="AN250" s="204"/>
      <c r="AO250" s="365"/>
      <c r="AP250" s="365"/>
      <c r="AQ250" s="204"/>
      <c r="AR250" s="358" t="s">
        <v>515</v>
      </c>
    </row>
    <row r="251" spans="1:44" s="285" customFormat="1" ht="206.25" customHeight="1" x14ac:dyDescent="0.25">
      <c r="A251" s="679"/>
      <c r="B251" s="684"/>
      <c r="C251" s="684"/>
      <c r="D251" s="562" t="s">
        <v>292</v>
      </c>
      <c r="E251" s="586">
        <f t="shared" si="495"/>
        <v>0</v>
      </c>
      <c r="F251" s="586">
        <f t="shared" si="496"/>
        <v>0</v>
      </c>
      <c r="G251" s="204"/>
      <c r="H251" s="365"/>
      <c r="I251" s="365"/>
      <c r="J251" s="204"/>
      <c r="K251" s="365"/>
      <c r="L251" s="365"/>
      <c r="M251" s="204"/>
      <c r="N251" s="365"/>
      <c r="O251" s="365"/>
      <c r="P251" s="204"/>
      <c r="Q251" s="365"/>
      <c r="R251" s="365"/>
      <c r="S251" s="204"/>
      <c r="T251" s="365"/>
      <c r="U251" s="365"/>
      <c r="V251" s="204"/>
      <c r="W251" s="365"/>
      <c r="X251" s="365"/>
      <c r="Y251" s="204"/>
      <c r="Z251" s="365"/>
      <c r="AA251" s="365"/>
      <c r="AB251" s="204"/>
      <c r="AC251" s="365"/>
      <c r="AD251" s="365"/>
      <c r="AE251" s="204"/>
      <c r="AF251" s="365"/>
      <c r="AG251" s="365"/>
      <c r="AH251" s="204"/>
      <c r="AI251" s="365"/>
      <c r="AJ251" s="365"/>
      <c r="AK251" s="318"/>
      <c r="AL251" s="365"/>
      <c r="AM251" s="365"/>
      <c r="AN251" s="204"/>
      <c r="AO251" s="365"/>
      <c r="AP251" s="365"/>
      <c r="AQ251" s="204"/>
      <c r="AR251" s="358"/>
    </row>
    <row r="252" spans="1:44" s="285" customFormat="1" ht="165" customHeight="1" x14ac:dyDescent="0.25">
      <c r="A252" s="679"/>
      <c r="B252" s="684"/>
      <c r="C252" s="684"/>
      <c r="D252" s="562" t="s">
        <v>285</v>
      </c>
      <c r="E252" s="564">
        <f t="shared" si="495"/>
        <v>0</v>
      </c>
      <c r="F252" s="564">
        <f t="shared" si="496"/>
        <v>0</v>
      </c>
      <c r="G252" s="204"/>
      <c r="H252" s="365"/>
      <c r="I252" s="365"/>
      <c r="J252" s="204"/>
      <c r="K252" s="365"/>
      <c r="L252" s="365"/>
      <c r="M252" s="204"/>
      <c r="N252" s="365"/>
      <c r="O252" s="365"/>
      <c r="P252" s="204"/>
      <c r="Q252" s="365"/>
      <c r="R252" s="365"/>
      <c r="S252" s="204"/>
      <c r="T252" s="365"/>
      <c r="U252" s="365"/>
      <c r="V252" s="204"/>
      <c r="W252" s="365"/>
      <c r="X252" s="365"/>
      <c r="Y252" s="204"/>
      <c r="Z252" s="365"/>
      <c r="AA252" s="365"/>
      <c r="AB252" s="204"/>
      <c r="AC252" s="365"/>
      <c r="AD252" s="365"/>
      <c r="AE252" s="204"/>
      <c r="AF252" s="365"/>
      <c r="AG252" s="365"/>
      <c r="AH252" s="204"/>
      <c r="AI252" s="365"/>
      <c r="AJ252" s="365"/>
      <c r="AK252" s="318"/>
      <c r="AL252" s="365"/>
      <c r="AM252" s="365"/>
      <c r="AN252" s="204"/>
      <c r="AO252" s="365"/>
      <c r="AP252" s="365"/>
      <c r="AQ252" s="204"/>
      <c r="AR252" s="358"/>
    </row>
    <row r="253" spans="1:44" s="285" customFormat="1" ht="165" customHeight="1" thickBot="1" x14ac:dyDescent="0.3">
      <c r="A253" s="680"/>
      <c r="B253" s="685"/>
      <c r="C253" s="685"/>
      <c r="D253" s="566" t="s">
        <v>43</v>
      </c>
      <c r="E253" s="208">
        <f t="shared" si="495"/>
        <v>0</v>
      </c>
      <c r="F253" s="208">
        <f t="shared" si="496"/>
        <v>0</v>
      </c>
      <c r="G253" s="346"/>
      <c r="H253" s="369"/>
      <c r="I253" s="369"/>
      <c r="J253" s="346"/>
      <c r="K253" s="369"/>
      <c r="L253" s="369"/>
      <c r="M253" s="346"/>
      <c r="N253" s="369"/>
      <c r="O253" s="369"/>
      <c r="P253" s="346"/>
      <c r="Q253" s="369"/>
      <c r="R253" s="369"/>
      <c r="S253" s="346"/>
      <c r="T253" s="369"/>
      <c r="U253" s="369"/>
      <c r="V253" s="346"/>
      <c r="W253" s="369"/>
      <c r="X253" s="369"/>
      <c r="Y253" s="346"/>
      <c r="Z253" s="369"/>
      <c r="AA253" s="369"/>
      <c r="AB253" s="346"/>
      <c r="AC253" s="369"/>
      <c r="AD253" s="369"/>
      <c r="AE253" s="346"/>
      <c r="AF253" s="369"/>
      <c r="AG253" s="369"/>
      <c r="AH253" s="346"/>
      <c r="AI253" s="369"/>
      <c r="AJ253" s="369"/>
      <c r="AK253" s="350"/>
      <c r="AL253" s="369"/>
      <c r="AM253" s="369"/>
      <c r="AN253" s="346"/>
      <c r="AO253" s="369"/>
      <c r="AP253" s="369"/>
      <c r="AQ253" s="346"/>
      <c r="AR253" s="402"/>
    </row>
    <row r="254" spans="1:44" s="285" customFormat="1" ht="111" customHeight="1" x14ac:dyDescent="0.25">
      <c r="A254" s="678" t="s">
        <v>314</v>
      </c>
      <c r="B254" s="681" t="s">
        <v>488</v>
      </c>
      <c r="C254" s="681"/>
      <c r="D254" s="565" t="s">
        <v>41</v>
      </c>
      <c r="E254" s="200">
        <f>W254</f>
        <v>243.9</v>
      </c>
      <c r="F254" s="200">
        <f>I254+L254+O254+R254+U254+X254+AA254+AD254+AG254+AJ254+AM254+AP254</f>
        <v>239</v>
      </c>
      <c r="G254" s="202">
        <f>G257</f>
        <v>1</v>
      </c>
      <c r="H254" s="200">
        <f>H255+H256+H257+H258+H259+H260</f>
        <v>0</v>
      </c>
      <c r="I254" s="200">
        <f>I255+I256+I257+I258+I259+I260</f>
        <v>0</v>
      </c>
      <c r="J254" s="356"/>
      <c r="K254" s="200">
        <f>K255+K256+K257+K258+K259+K260</f>
        <v>0</v>
      </c>
      <c r="L254" s="200">
        <f>L255+L256+L257+L258+L259+L260</f>
        <v>0</v>
      </c>
      <c r="M254" s="356"/>
      <c r="N254" s="200">
        <f>N255+N256+N257+N258+N259+N260</f>
        <v>0</v>
      </c>
      <c r="O254" s="200">
        <f>O255+O256+O257+O258+O259+O260</f>
        <v>0</v>
      </c>
      <c r="P254" s="356"/>
      <c r="Q254" s="200">
        <f>Q255+Q256+Q257+Q258+Q259+Q260</f>
        <v>0</v>
      </c>
      <c r="R254" s="200">
        <f>R255+R256+R257+R258+R259+R260</f>
        <v>0</v>
      </c>
      <c r="S254" s="356"/>
      <c r="T254" s="200">
        <f>T257</f>
        <v>0</v>
      </c>
      <c r="U254" s="200">
        <f>U255+U256+U257+U258+U259+U260</f>
        <v>0</v>
      </c>
      <c r="V254" s="356"/>
      <c r="W254" s="200">
        <f>W255+W256+W257+W258+W259+W260</f>
        <v>243.9</v>
      </c>
      <c r="X254" s="200">
        <f>X255+X256+X257+X258+X259+X260</f>
        <v>239</v>
      </c>
      <c r="Y254" s="201">
        <f>X254/W254*1</f>
        <v>0.97990979909799092</v>
      </c>
      <c r="Z254" s="200">
        <f t="shared" ref="Z254:AA254" si="497">Z255+Z256+Z257+Z258+Z259+Z260</f>
        <v>0</v>
      </c>
      <c r="AA254" s="200">
        <f t="shared" si="497"/>
        <v>0</v>
      </c>
      <c r="AB254" s="356"/>
      <c r="AC254" s="200">
        <f t="shared" ref="AC254:AD254" si="498">AC255+AC256+AC257+AC258+AC259+AC260</f>
        <v>0</v>
      </c>
      <c r="AD254" s="200">
        <f t="shared" si="498"/>
        <v>0</v>
      </c>
      <c r="AE254" s="201"/>
      <c r="AF254" s="200">
        <f t="shared" ref="AF254:AG254" si="499">AF255+AF256+AF257+AF258+AF259+AF260</f>
        <v>0</v>
      </c>
      <c r="AG254" s="200">
        <f t="shared" si="499"/>
        <v>0</v>
      </c>
      <c r="AH254" s="356"/>
      <c r="AI254" s="200">
        <f t="shared" ref="AI254:AJ254" si="500">AI255+AI256+AI257+AI258+AI259+AI260</f>
        <v>0</v>
      </c>
      <c r="AJ254" s="200">
        <f t="shared" si="500"/>
        <v>0</v>
      </c>
      <c r="AK254" s="202"/>
      <c r="AL254" s="200">
        <f t="shared" ref="AL254:AM254" si="501">AL255+AL256+AL257+AL258+AL259+AL260</f>
        <v>0</v>
      </c>
      <c r="AM254" s="200">
        <f t="shared" si="501"/>
        <v>0</v>
      </c>
      <c r="AN254" s="356"/>
      <c r="AO254" s="200">
        <f>AO255+AO256+AO257+AO258+AO259+AO260</f>
        <v>0</v>
      </c>
      <c r="AP254" s="200">
        <f>AP255+AP256+AP257+AP258+AP259+AP260</f>
        <v>0</v>
      </c>
      <c r="AQ254" s="356"/>
      <c r="AR254" s="578" t="s">
        <v>516</v>
      </c>
    </row>
    <row r="255" spans="1:44" s="285" customFormat="1" ht="103.5" customHeight="1" x14ac:dyDescent="0.25">
      <c r="A255" s="679"/>
      <c r="B255" s="656"/>
      <c r="C255" s="656"/>
      <c r="D255" s="563" t="s">
        <v>37</v>
      </c>
      <c r="E255" s="564">
        <f>H255+K255+N255+Q255+T255+W255+Z255+AC255+AF255+AI255+AL255+AO255</f>
        <v>0</v>
      </c>
      <c r="F255" s="564">
        <f>I255+L255+O255+R255+U255+X255+AA255+AD255+AG255+AJ255+AM255+AP255</f>
        <v>0</v>
      </c>
      <c r="G255" s="204"/>
      <c r="H255" s="564">
        <f>H283</f>
        <v>0</v>
      </c>
      <c r="I255" s="564">
        <f>I283</f>
        <v>0</v>
      </c>
      <c r="J255" s="204"/>
      <c r="K255" s="564">
        <f>K283</f>
        <v>0</v>
      </c>
      <c r="L255" s="564">
        <f>L283</f>
        <v>0</v>
      </c>
      <c r="M255" s="204"/>
      <c r="N255" s="564">
        <f>N283</f>
        <v>0</v>
      </c>
      <c r="O255" s="564">
        <f>O283</f>
        <v>0</v>
      </c>
      <c r="P255" s="204"/>
      <c r="Q255" s="564"/>
      <c r="R255" s="564">
        <f>R283</f>
        <v>0</v>
      </c>
      <c r="S255" s="204"/>
      <c r="T255" s="564">
        <f>T283</f>
        <v>0</v>
      </c>
      <c r="U255" s="564">
        <f>U283</f>
        <v>0</v>
      </c>
      <c r="V255" s="204"/>
      <c r="W255" s="564">
        <f>W283</f>
        <v>0</v>
      </c>
      <c r="X255" s="564">
        <f>X283</f>
        <v>0</v>
      </c>
      <c r="Y255" s="204"/>
      <c r="Z255" s="564">
        <f>Z283</f>
        <v>0</v>
      </c>
      <c r="AA255" s="564">
        <f>AA283</f>
        <v>0</v>
      </c>
      <c r="AB255" s="204"/>
      <c r="AC255" s="564">
        <f>AC283</f>
        <v>0</v>
      </c>
      <c r="AD255" s="564">
        <f>AD283</f>
        <v>0</v>
      </c>
      <c r="AE255" s="204"/>
      <c r="AF255" s="564">
        <f>AF283</f>
        <v>0</v>
      </c>
      <c r="AG255" s="564">
        <f>AG283</f>
        <v>0</v>
      </c>
      <c r="AH255" s="204"/>
      <c r="AI255" s="564">
        <f>AI283</f>
        <v>0</v>
      </c>
      <c r="AJ255" s="564">
        <f>AJ283</f>
        <v>0</v>
      </c>
      <c r="AK255" s="318"/>
      <c r="AL255" s="564">
        <f>AL283</f>
        <v>0</v>
      </c>
      <c r="AM255" s="564">
        <f>AM283</f>
        <v>0</v>
      </c>
      <c r="AN255" s="204"/>
      <c r="AO255" s="564">
        <f>AO283</f>
        <v>0</v>
      </c>
      <c r="AP255" s="564">
        <f>AP283</f>
        <v>0</v>
      </c>
      <c r="AQ255" s="204"/>
      <c r="AR255" s="358"/>
    </row>
    <row r="256" spans="1:44" s="285" customFormat="1" ht="114.75" customHeight="1" x14ac:dyDescent="0.25">
      <c r="A256" s="679"/>
      <c r="B256" s="656"/>
      <c r="C256" s="656"/>
      <c r="D256" s="562" t="s">
        <v>2</v>
      </c>
      <c r="E256" s="564">
        <f t="shared" ref="E256:E260" si="502">H256+K256+N256+Q256+T256+W256+Z256+AC256+AF256+AI256+AL256+AO256</f>
        <v>0</v>
      </c>
      <c r="F256" s="564">
        <f t="shared" ref="F256:F260" si="503">I256+L256+O256+R256+U256+X256+AA256+AD256+AG256+AJ256+AM256+AP256</f>
        <v>0</v>
      </c>
      <c r="G256" s="201"/>
      <c r="H256" s="564">
        <f t="shared" ref="H256:I256" si="504">H284</f>
        <v>0</v>
      </c>
      <c r="I256" s="564">
        <f t="shared" si="504"/>
        <v>0</v>
      </c>
      <c r="J256" s="204"/>
      <c r="K256" s="564">
        <f t="shared" ref="K256:L256" si="505">K284</f>
        <v>0</v>
      </c>
      <c r="L256" s="564">
        <f t="shared" si="505"/>
        <v>0</v>
      </c>
      <c r="M256" s="204"/>
      <c r="N256" s="564">
        <f t="shared" ref="N256:O256" si="506">N284</f>
        <v>0</v>
      </c>
      <c r="O256" s="564">
        <f t="shared" si="506"/>
        <v>0</v>
      </c>
      <c r="P256" s="204"/>
      <c r="Q256" s="564"/>
      <c r="R256" s="564">
        <f t="shared" ref="R256:R260" si="507">R284</f>
        <v>0</v>
      </c>
      <c r="S256" s="204"/>
      <c r="T256" s="564">
        <f t="shared" ref="T256:U256" si="508">T284</f>
        <v>0</v>
      </c>
      <c r="U256" s="564">
        <f t="shared" si="508"/>
        <v>0</v>
      </c>
      <c r="V256" s="204"/>
      <c r="W256" s="564">
        <f t="shared" ref="W256:X256" si="509">W284</f>
        <v>0</v>
      </c>
      <c r="X256" s="564">
        <f t="shared" si="509"/>
        <v>0</v>
      </c>
      <c r="Y256" s="204"/>
      <c r="Z256" s="564">
        <f t="shared" ref="Z256:AA256" si="510">Z284</f>
        <v>0</v>
      </c>
      <c r="AA256" s="564">
        <f t="shared" si="510"/>
        <v>0</v>
      </c>
      <c r="AB256" s="204"/>
      <c r="AC256" s="564">
        <f t="shared" ref="AC256:AD256" si="511">AC284</f>
        <v>0</v>
      </c>
      <c r="AD256" s="564">
        <f t="shared" si="511"/>
        <v>0</v>
      </c>
      <c r="AE256" s="204"/>
      <c r="AF256" s="564">
        <f t="shared" ref="AF256:AG256" si="512">AF284</f>
        <v>0</v>
      </c>
      <c r="AG256" s="564">
        <f t="shared" si="512"/>
        <v>0</v>
      </c>
      <c r="AH256" s="204"/>
      <c r="AI256" s="564">
        <f t="shared" ref="AI256:AJ256" si="513">AI284</f>
        <v>0</v>
      </c>
      <c r="AJ256" s="564">
        <f t="shared" si="513"/>
        <v>0</v>
      </c>
      <c r="AK256" s="318"/>
      <c r="AL256" s="564">
        <f t="shared" ref="AL256:AM256" si="514">AL284</f>
        <v>0</v>
      </c>
      <c r="AM256" s="564">
        <f t="shared" si="514"/>
        <v>0</v>
      </c>
      <c r="AN256" s="204"/>
      <c r="AO256" s="564">
        <f t="shared" ref="AO256:AP256" si="515">AO284</f>
        <v>0</v>
      </c>
      <c r="AP256" s="564">
        <f t="shared" si="515"/>
        <v>0</v>
      </c>
      <c r="AQ256" s="204"/>
      <c r="AR256" s="358"/>
    </row>
    <row r="257" spans="1:44" s="285" customFormat="1" ht="409.6" customHeight="1" x14ac:dyDescent="0.25">
      <c r="A257" s="679"/>
      <c r="B257" s="656"/>
      <c r="C257" s="656"/>
      <c r="D257" s="562" t="s">
        <v>284</v>
      </c>
      <c r="E257" s="595">
        <f>W257</f>
        <v>243.9</v>
      </c>
      <c r="F257" s="595">
        <f>X257</f>
        <v>239</v>
      </c>
      <c r="G257" s="201">
        <v>1</v>
      </c>
      <c r="H257" s="564">
        <f t="shared" ref="H257:I257" si="516">H285</f>
        <v>0</v>
      </c>
      <c r="I257" s="564">
        <f t="shared" si="516"/>
        <v>0</v>
      </c>
      <c r="J257" s="204"/>
      <c r="K257" s="564">
        <f t="shared" ref="K257:L257" si="517">K285</f>
        <v>0</v>
      </c>
      <c r="L257" s="564">
        <f t="shared" si="517"/>
        <v>0</v>
      </c>
      <c r="M257" s="204"/>
      <c r="N257" s="564">
        <f t="shared" ref="N257:O257" si="518">N285</f>
        <v>0</v>
      </c>
      <c r="O257" s="564">
        <f t="shared" si="518"/>
        <v>0</v>
      </c>
      <c r="P257" s="204"/>
      <c r="Q257" s="564"/>
      <c r="R257" s="564">
        <f t="shared" si="507"/>
        <v>0</v>
      </c>
      <c r="S257" s="204"/>
      <c r="T257" s="564"/>
      <c r="U257" s="564">
        <f>U285</f>
        <v>0</v>
      </c>
      <c r="V257" s="204"/>
      <c r="W257" s="564">
        <v>243.9</v>
      </c>
      <c r="X257" s="564">
        <v>239</v>
      </c>
      <c r="Y257" s="201">
        <f>X257/W257*1</f>
        <v>0.97990979909799092</v>
      </c>
      <c r="Z257" s="564">
        <f t="shared" ref="Z257:AA257" si="519">Z285</f>
        <v>0</v>
      </c>
      <c r="AA257" s="564">
        <f t="shared" si="519"/>
        <v>0</v>
      </c>
      <c r="AB257" s="204"/>
      <c r="AC257" s="564"/>
      <c r="AD257" s="564"/>
      <c r="AE257" s="201"/>
      <c r="AF257" s="564">
        <f t="shared" ref="AF257:AG257" si="520">AF285</f>
        <v>0</v>
      </c>
      <c r="AG257" s="564">
        <f t="shared" si="520"/>
        <v>0</v>
      </c>
      <c r="AH257" s="204"/>
      <c r="AI257" s="564">
        <f t="shared" ref="AI257:AJ257" si="521">AI285</f>
        <v>0</v>
      </c>
      <c r="AJ257" s="564">
        <f t="shared" si="521"/>
        <v>0</v>
      </c>
      <c r="AK257" s="201"/>
      <c r="AL257" s="564">
        <f t="shared" ref="AL257:AM257" si="522">AL285</f>
        <v>0</v>
      </c>
      <c r="AM257" s="564">
        <f t="shared" si="522"/>
        <v>0</v>
      </c>
      <c r="AN257" s="204"/>
      <c r="AO257" s="564">
        <f t="shared" ref="AO257:AP257" si="523">AO285</f>
        <v>0</v>
      </c>
      <c r="AP257" s="564">
        <f t="shared" si="523"/>
        <v>0</v>
      </c>
      <c r="AQ257" s="204"/>
      <c r="AR257" s="358" t="s">
        <v>517</v>
      </c>
    </row>
    <row r="258" spans="1:44" s="285" customFormat="1" ht="354" customHeight="1" x14ac:dyDescent="0.25">
      <c r="A258" s="679"/>
      <c r="B258" s="656"/>
      <c r="C258" s="656"/>
      <c r="D258" s="562" t="s">
        <v>292</v>
      </c>
      <c r="E258" s="586">
        <f t="shared" si="502"/>
        <v>0</v>
      </c>
      <c r="F258" s="586">
        <f t="shared" si="503"/>
        <v>0</v>
      </c>
      <c r="G258" s="204"/>
      <c r="H258" s="564">
        <f t="shared" ref="H258:I258" si="524">H286</f>
        <v>0</v>
      </c>
      <c r="I258" s="564">
        <f t="shared" si="524"/>
        <v>0</v>
      </c>
      <c r="J258" s="204"/>
      <c r="K258" s="564">
        <f t="shared" ref="K258:L258" si="525">K286</f>
        <v>0</v>
      </c>
      <c r="L258" s="564">
        <f t="shared" si="525"/>
        <v>0</v>
      </c>
      <c r="M258" s="204"/>
      <c r="N258" s="564">
        <f t="shared" ref="N258:O258" si="526">N286</f>
        <v>0</v>
      </c>
      <c r="O258" s="564">
        <f t="shared" si="526"/>
        <v>0</v>
      </c>
      <c r="P258" s="204"/>
      <c r="Q258" s="564"/>
      <c r="R258" s="564">
        <f t="shared" si="507"/>
        <v>0</v>
      </c>
      <c r="S258" s="204"/>
      <c r="T258" s="564">
        <f t="shared" ref="T258:U258" si="527">T286</f>
        <v>0</v>
      </c>
      <c r="U258" s="564">
        <f t="shared" si="527"/>
        <v>0</v>
      </c>
      <c r="V258" s="204"/>
      <c r="W258" s="564">
        <f t="shared" ref="W258:X258" si="528">W286</f>
        <v>0</v>
      </c>
      <c r="X258" s="564">
        <f t="shared" si="528"/>
        <v>0</v>
      </c>
      <c r="Y258" s="204"/>
      <c r="Z258" s="564">
        <f t="shared" ref="Z258:AA258" si="529">Z286</f>
        <v>0</v>
      </c>
      <c r="AA258" s="564">
        <f t="shared" si="529"/>
        <v>0</v>
      </c>
      <c r="AB258" s="204"/>
      <c r="AC258" s="564">
        <f t="shared" ref="AC258:AD258" si="530">AC286</f>
        <v>0</v>
      </c>
      <c r="AD258" s="564">
        <f t="shared" si="530"/>
        <v>0</v>
      </c>
      <c r="AE258" s="204"/>
      <c r="AF258" s="564">
        <f t="shared" ref="AF258:AG258" si="531">AF286</f>
        <v>0</v>
      </c>
      <c r="AG258" s="564">
        <f t="shared" si="531"/>
        <v>0</v>
      </c>
      <c r="AH258" s="204"/>
      <c r="AI258" s="564">
        <f t="shared" ref="AI258:AJ258" si="532">AI286</f>
        <v>0</v>
      </c>
      <c r="AJ258" s="564">
        <f t="shared" si="532"/>
        <v>0</v>
      </c>
      <c r="AK258" s="318"/>
      <c r="AL258" s="564">
        <f t="shared" ref="AL258:AM258" si="533">AL286</f>
        <v>0</v>
      </c>
      <c r="AM258" s="564">
        <f t="shared" si="533"/>
        <v>0</v>
      </c>
      <c r="AN258" s="204"/>
      <c r="AO258" s="564">
        <f t="shared" ref="AO258:AP258" si="534">AO286</f>
        <v>0</v>
      </c>
      <c r="AP258" s="564">
        <f t="shared" si="534"/>
        <v>0</v>
      </c>
      <c r="AQ258" s="204"/>
      <c r="AR258" s="259"/>
    </row>
    <row r="259" spans="1:44" s="285" customFormat="1" ht="79.5" customHeight="1" x14ac:dyDescent="0.25">
      <c r="A259" s="679"/>
      <c r="B259" s="656"/>
      <c r="C259" s="656"/>
      <c r="D259" s="562" t="s">
        <v>285</v>
      </c>
      <c r="E259" s="564"/>
      <c r="F259" s="564">
        <f t="shared" si="503"/>
        <v>0</v>
      </c>
      <c r="G259" s="204"/>
      <c r="H259" s="564">
        <f t="shared" ref="H259:I259" si="535">H287</f>
        <v>0</v>
      </c>
      <c r="I259" s="564">
        <f t="shared" si="535"/>
        <v>0</v>
      </c>
      <c r="J259" s="204"/>
      <c r="K259" s="564">
        <f t="shared" ref="K259:L259" si="536">K287</f>
        <v>0</v>
      </c>
      <c r="L259" s="564">
        <f t="shared" si="536"/>
        <v>0</v>
      </c>
      <c r="M259" s="204"/>
      <c r="N259" s="564">
        <f t="shared" ref="N259:O259" si="537">N287</f>
        <v>0</v>
      </c>
      <c r="O259" s="564">
        <f t="shared" si="537"/>
        <v>0</v>
      </c>
      <c r="P259" s="204"/>
      <c r="Q259" s="564"/>
      <c r="R259" s="564">
        <f t="shared" si="507"/>
        <v>0</v>
      </c>
      <c r="S259" s="204"/>
      <c r="T259" s="564"/>
      <c r="U259" s="564">
        <f>U287</f>
        <v>0</v>
      </c>
      <c r="V259" s="204"/>
      <c r="W259" s="564">
        <f t="shared" ref="W259:X259" si="538">W287</f>
        <v>0</v>
      </c>
      <c r="X259" s="564">
        <f t="shared" si="538"/>
        <v>0</v>
      </c>
      <c r="Y259" s="204"/>
      <c r="Z259" s="564">
        <f t="shared" ref="Z259:AA259" si="539">Z287</f>
        <v>0</v>
      </c>
      <c r="AA259" s="564">
        <f t="shared" si="539"/>
        <v>0</v>
      </c>
      <c r="AB259" s="204"/>
      <c r="AC259" s="564">
        <f t="shared" ref="AC259:AD259" si="540">AC287</f>
        <v>0</v>
      </c>
      <c r="AD259" s="564">
        <f t="shared" si="540"/>
        <v>0</v>
      </c>
      <c r="AE259" s="204"/>
      <c r="AF259" s="564">
        <f t="shared" ref="AF259:AG259" si="541">AF287</f>
        <v>0</v>
      </c>
      <c r="AG259" s="564">
        <f t="shared" si="541"/>
        <v>0</v>
      </c>
      <c r="AH259" s="204"/>
      <c r="AI259" s="564">
        <f t="shared" ref="AI259:AJ259" si="542">AI287</f>
        <v>0</v>
      </c>
      <c r="AJ259" s="564">
        <f t="shared" si="542"/>
        <v>0</v>
      </c>
      <c r="AK259" s="318"/>
      <c r="AL259" s="564">
        <f t="shared" ref="AL259:AM259" si="543">AL287</f>
        <v>0</v>
      </c>
      <c r="AM259" s="564">
        <f t="shared" si="543"/>
        <v>0</v>
      </c>
      <c r="AN259" s="204"/>
      <c r="AO259" s="564">
        <f t="shared" ref="AO259:AP259" si="544">AO287</f>
        <v>0</v>
      </c>
      <c r="AP259" s="564">
        <f t="shared" si="544"/>
        <v>0</v>
      </c>
      <c r="AQ259" s="204"/>
      <c r="AR259" s="259"/>
    </row>
    <row r="260" spans="1:44" s="285" customFormat="1" ht="102" customHeight="1" thickBot="1" x14ac:dyDescent="0.3">
      <c r="A260" s="680"/>
      <c r="B260" s="682"/>
      <c r="C260" s="682"/>
      <c r="D260" s="566" t="s">
        <v>43</v>
      </c>
      <c r="E260" s="208">
        <f t="shared" si="502"/>
        <v>0</v>
      </c>
      <c r="F260" s="208">
        <f t="shared" si="503"/>
        <v>0</v>
      </c>
      <c r="G260" s="346"/>
      <c r="H260" s="208">
        <f t="shared" ref="H260:I260" si="545">H288</f>
        <v>0</v>
      </c>
      <c r="I260" s="208">
        <f t="shared" si="545"/>
        <v>0</v>
      </c>
      <c r="J260" s="346"/>
      <c r="K260" s="208">
        <f t="shared" ref="K260:L260" si="546">K288</f>
        <v>0</v>
      </c>
      <c r="L260" s="208">
        <f t="shared" si="546"/>
        <v>0</v>
      </c>
      <c r="M260" s="346"/>
      <c r="N260" s="208">
        <f t="shared" ref="N260:O260" si="547">N288</f>
        <v>0</v>
      </c>
      <c r="O260" s="208">
        <f t="shared" si="547"/>
        <v>0</v>
      </c>
      <c r="P260" s="346"/>
      <c r="Q260" s="208"/>
      <c r="R260" s="208">
        <f t="shared" si="507"/>
        <v>0</v>
      </c>
      <c r="S260" s="346"/>
      <c r="T260" s="208">
        <f t="shared" ref="T260:U260" si="548">T288</f>
        <v>0</v>
      </c>
      <c r="U260" s="208">
        <f t="shared" si="548"/>
        <v>0</v>
      </c>
      <c r="V260" s="346"/>
      <c r="W260" s="208">
        <f t="shared" ref="W260:X260" si="549">W288</f>
        <v>0</v>
      </c>
      <c r="X260" s="208">
        <f t="shared" si="549"/>
        <v>0</v>
      </c>
      <c r="Y260" s="346"/>
      <c r="Z260" s="208">
        <f t="shared" ref="Z260:AA260" si="550">Z288</f>
        <v>0</v>
      </c>
      <c r="AA260" s="208">
        <f t="shared" si="550"/>
        <v>0</v>
      </c>
      <c r="AB260" s="346"/>
      <c r="AC260" s="208">
        <f t="shared" ref="AC260:AD260" si="551">AC288</f>
        <v>0</v>
      </c>
      <c r="AD260" s="208">
        <f t="shared" si="551"/>
        <v>0</v>
      </c>
      <c r="AE260" s="346"/>
      <c r="AF260" s="208">
        <f t="shared" ref="AF260:AG260" si="552">AF288</f>
        <v>0</v>
      </c>
      <c r="AG260" s="208">
        <f t="shared" si="552"/>
        <v>0</v>
      </c>
      <c r="AH260" s="346"/>
      <c r="AI260" s="208">
        <f t="shared" ref="AI260:AJ260" si="553">AI288</f>
        <v>0</v>
      </c>
      <c r="AJ260" s="208">
        <f t="shared" si="553"/>
        <v>0</v>
      </c>
      <c r="AK260" s="350"/>
      <c r="AL260" s="208">
        <f t="shared" ref="AL260:AM260" si="554">AL288</f>
        <v>0</v>
      </c>
      <c r="AM260" s="208">
        <f t="shared" si="554"/>
        <v>0</v>
      </c>
      <c r="AN260" s="346"/>
      <c r="AO260" s="208">
        <f t="shared" ref="AO260:AP260" si="555">AO288</f>
        <v>0</v>
      </c>
      <c r="AP260" s="208">
        <f t="shared" si="555"/>
        <v>0</v>
      </c>
      <c r="AQ260" s="346"/>
      <c r="AR260" s="349"/>
    </row>
    <row r="261" spans="1:44" s="285" customFormat="1" ht="111" customHeight="1" x14ac:dyDescent="0.25">
      <c r="A261" s="678" t="s">
        <v>315</v>
      </c>
      <c r="B261" s="681" t="s">
        <v>489</v>
      </c>
      <c r="C261" s="681"/>
      <c r="D261" s="565" t="s">
        <v>41</v>
      </c>
      <c r="E261" s="200">
        <f>W261</f>
        <v>210.6</v>
      </c>
      <c r="F261" s="200">
        <f>I261+L261+O261+R261+U261+X261+AA261+AD261+AG261+AJ261+AM261+AP261</f>
        <v>210.6</v>
      </c>
      <c r="G261" s="202"/>
      <c r="H261" s="200">
        <f>H262+H263+H264+H265+H266+H267</f>
        <v>0</v>
      </c>
      <c r="I261" s="200">
        <f>I262+I263+I264+I265+I266+I267</f>
        <v>0</v>
      </c>
      <c r="J261" s="356"/>
      <c r="K261" s="200">
        <f>K262+K263+K264+K265+K266+K267</f>
        <v>0</v>
      </c>
      <c r="L261" s="200">
        <f>L262+L263+L264+L265+L266+L267</f>
        <v>0</v>
      </c>
      <c r="M261" s="356"/>
      <c r="N261" s="200">
        <f>N262+N263+N264+N265+N266+N267</f>
        <v>0</v>
      </c>
      <c r="O261" s="200">
        <f>O262+O263+O264+O265+O266+O267</f>
        <v>0</v>
      </c>
      <c r="P261" s="356"/>
      <c r="Q261" s="200">
        <f>Q262+Q263+Q264+Q265+Q266+Q267</f>
        <v>0</v>
      </c>
      <c r="R261" s="200">
        <f>R262+R263+R264+R265+R266+R267</f>
        <v>0</v>
      </c>
      <c r="S261" s="356"/>
      <c r="T261" s="200">
        <f>T264</f>
        <v>0</v>
      </c>
      <c r="U261" s="200">
        <f>U262+U263+U264+U265+U266+U267</f>
        <v>0</v>
      </c>
      <c r="V261" s="356"/>
      <c r="W261" s="200">
        <f>W262+W263+W264+W265+W266+W267</f>
        <v>210.6</v>
      </c>
      <c r="X261" s="200">
        <f>X262+X263+X264+X265+X266+X267</f>
        <v>210.6</v>
      </c>
      <c r="Y261" s="201">
        <f>X261/W261*1</f>
        <v>1</v>
      </c>
      <c r="Z261" s="200">
        <f t="shared" ref="Z261:AA261" si="556">Z262+Z263+Z264+Z265+Z266+Z267</f>
        <v>0</v>
      </c>
      <c r="AA261" s="200">
        <f t="shared" si="556"/>
        <v>0</v>
      </c>
      <c r="AB261" s="356"/>
      <c r="AC261" s="200">
        <f t="shared" ref="AC261:AD261" si="557">AC262+AC263+AC264+AC265+AC266+AC267</f>
        <v>0</v>
      </c>
      <c r="AD261" s="200">
        <f t="shared" si="557"/>
        <v>0</v>
      </c>
      <c r="AE261" s="201"/>
      <c r="AF261" s="200">
        <f t="shared" ref="AF261:AG261" si="558">AF262+AF263+AF264+AF265+AF266+AF267</f>
        <v>0</v>
      </c>
      <c r="AG261" s="200">
        <f t="shared" si="558"/>
        <v>0</v>
      </c>
      <c r="AH261" s="356"/>
      <c r="AI261" s="200">
        <f t="shared" ref="AI261:AJ261" si="559">AI262+AI263+AI264+AI265+AI266+AI267</f>
        <v>0</v>
      </c>
      <c r="AJ261" s="200">
        <f t="shared" si="559"/>
        <v>0</v>
      </c>
      <c r="AK261" s="202"/>
      <c r="AL261" s="200">
        <f t="shared" ref="AL261:AM261" si="560">AL262+AL263+AL264+AL265+AL266+AL267</f>
        <v>0</v>
      </c>
      <c r="AM261" s="200">
        <f t="shared" si="560"/>
        <v>0</v>
      </c>
      <c r="AN261" s="356"/>
      <c r="AO261" s="200">
        <f>AO262+AO263+AO264+AO265+AO266+AO267</f>
        <v>0</v>
      </c>
      <c r="AP261" s="200">
        <f>AP262+AP263+AP264+AP265+AP266+AP267</f>
        <v>0</v>
      </c>
      <c r="AQ261" s="356"/>
      <c r="AR261" s="578" t="s">
        <v>519</v>
      </c>
    </row>
    <row r="262" spans="1:44" s="285" customFormat="1" ht="103.5" customHeight="1" x14ac:dyDescent="0.25">
      <c r="A262" s="679"/>
      <c r="B262" s="656"/>
      <c r="C262" s="656"/>
      <c r="D262" s="563" t="s">
        <v>37</v>
      </c>
      <c r="E262" s="564">
        <f>H262+K262+N262+Q262+T262+W262+Z262+AC262+AF262+AI262+AL262+AO262</f>
        <v>0</v>
      </c>
      <c r="F262" s="564">
        <f>I262+L262+O262+R262+U262+X262+AA262+AD262+AG262+AJ262+AM262+AP262</f>
        <v>0</v>
      </c>
      <c r="G262" s="204"/>
      <c r="H262" s="564">
        <f>H373</f>
        <v>0</v>
      </c>
      <c r="I262" s="564">
        <f>I373</f>
        <v>0</v>
      </c>
      <c r="J262" s="204"/>
      <c r="K262" s="564">
        <f>K373</f>
        <v>0</v>
      </c>
      <c r="L262" s="564">
        <f>L373</f>
        <v>0</v>
      </c>
      <c r="M262" s="204"/>
      <c r="N262" s="564">
        <f>N373</f>
        <v>0</v>
      </c>
      <c r="O262" s="564">
        <f>O373</f>
        <v>0</v>
      </c>
      <c r="P262" s="204"/>
      <c r="Q262" s="564"/>
      <c r="R262" s="564">
        <f>R373</f>
        <v>0</v>
      </c>
      <c r="S262" s="204"/>
      <c r="T262" s="564">
        <f>T373</f>
        <v>0</v>
      </c>
      <c r="U262" s="564">
        <f>U373</f>
        <v>0</v>
      </c>
      <c r="V262" s="204"/>
      <c r="W262" s="564">
        <f>W373</f>
        <v>0</v>
      </c>
      <c r="X262" s="564">
        <f>X373</f>
        <v>0</v>
      </c>
      <c r="Y262" s="204"/>
      <c r="Z262" s="564">
        <f>Z373</f>
        <v>0</v>
      </c>
      <c r="AA262" s="564">
        <f>AA373</f>
        <v>0</v>
      </c>
      <c r="AB262" s="204"/>
      <c r="AC262" s="564">
        <f>AC373</f>
        <v>0</v>
      </c>
      <c r="AD262" s="564">
        <f>AD373</f>
        <v>0</v>
      </c>
      <c r="AE262" s="204"/>
      <c r="AF262" s="564">
        <f>AF373</f>
        <v>0</v>
      </c>
      <c r="AG262" s="564">
        <f>AG373</f>
        <v>0</v>
      </c>
      <c r="AH262" s="204"/>
      <c r="AI262" s="564">
        <f>AI373</f>
        <v>0</v>
      </c>
      <c r="AJ262" s="564">
        <f>AJ373</f>
        <v>0</v>
      </c>
      <c r="AK262" s="318"/>
      <c r="AL262" s="564">
        <f>AL373</f>
        <v>0</v>
      </c>
      <c r="AM262" s="564">
        <f>AM373</f>
        <v>0</v>
      </c>
      <c r="AN262" s="204"/>
      <c r="AO262" s="564">
        <f>AO373</f>
        <v>0</v>
      </c>
      <c r="AP262" s="564">
        <f>AP373</f>
        <v>0</v>
      </c>
      <c r="AQ262" s="204"/>
      <c r="AR262" s="358"/>
    </row>
    <row r="263" spans="1:44" s="285" customFormat="1" ht="114.75" customHeight="1" x14ac:dyDescent="0.25">
      <c r="A263" s="679"/>
      <c r="B263" s="656"/>
      <c r="C263" s="656"/>
      <c r="D263" s="562" t="s">
        <v>2</v>
      </c>
      <c r="E263" s="564">
        <f t="shared" ref="E263" si="561">H263+K263+N263+Q263+T263+W263+Z263+AC263+AF263+AI263+AL263+AO263</f>
        <v>0</v>
      </c>
      <c r="F263" s="564">
        <f t="shared" ref="F263:F267" si="562">I263+L263+O263+R263+U263+X263+AA263+AD263+AG263+AJ263+AM263+AP263</f>
        <v>0</v>
      </c>
      <c r="G263" s="204"/>
      <c r="H263" s="564">
        <f t="shared" ref="H263:I263" si="563">H374</f>
        <v>0</v>
      </c>
      <c r="I263" s="564">
        <f t="shared" si="563"/>
        <v>0</v>
      </c>
      <c r="J263" s="204"/>
      <c r="K263" s="564">
        <f t="shared" ref="K263:L263" si="564">K374</f>
        <v>0</v>
      </c>
      <c r="L263" s="564">
        <f t="shared" si="564"/>
        <v>0</v>
      </c>
      <c r="M263" s="204"/>
      <c r="N263" s="564">
        <f t="shared" ref="N263:O263" si="565">N374</f>
        <v>0</v>
      </c>
      <c r="O263" s="564">
        <f t="shared" si="565"/>
        <v>0</v>
      </c>
      <c r="P263" s="204"/>
      <c r="Q263" s="564"/>
      <c r="R263" s="564">
        <f t="shared" ref="R263:R267" si="566">R374</f>
        <v>0</v>
      </c>
      <c r="S263" s="204"/>
      <c r="T263" s="564">
        <f t="shared" ref="T263:U263" si="567">T374</f>
        <v>0</v>
      </c>
      <c r="U263" s="564">
        <f t="shared" si="567"/>
        <v>0</v>
      </c>
      <c r="V263" s="204"/>
      <c r="W263" s="564">
        <f t="shared" ref="W263:X263" si="568">W374</f>
        <v>0</v>
      </c>
      <c r="X263" s="564">
        <f t="shared" si="568"/>
        <v>0</v>
      </c>
      <c r="Y263" s="204"/>
      <c r="Z263" s="564">
        <f t="shared" ref="Z263:AA263" si="569">Z374</f>
        <v>0</v>
      </c>
      <c r="AA263" s="564">
        <f t="shared" si="569"/>
        <v>0</v>
      </c>
      <c r="AB263" s="204"/>
      <c r="AC263" s="564">
        <f t="shared" ref="AC263:AD263" si="570">AC374</f>
        <v>0</v>
      </c>
      <c r="AD263" s="564">
        <f t="shared" si="570"/>
        <v>0</v>
      </c>
      <c r="AE263" s="204"/>
      <c r="AF263" s="564">
        <f t="shared" ref="AF263:AG263" si="571">AF374</f>
        <v>0</v>
      </c>
      <c r="AG263" s="564">
        <f t="shared" si="571"/>
        <v>0</v>
      </c>
      <c r="AH263" s="204"/>
      <c r="AI263" s="564">
        <f t="shared" ref="AI263:AJ263" si="572">AI374</f>
        <v>0</v>
      </c>
      <c r="AJ263" s="564">
        <f t="shared" si="572"/>
        <v>0</v>
      </c>
      <c r="AK263" s="318"/>
      <c r="AL263" s="564">
        <f t="shared" ref="AL263:AM263" si="573">AL374</f>
        <v>0</v>
      </c>
      <c r="AM263" s="564">
        <f t="shared" si="573"/>
        <v>0</v>
      </c>
      <c r="AN263" s="204"/>
      <c r="AO263" s="564">
        <f t="shared" ref="AO263:AP263" si="574">AO374</f>
        <v>0</v>
      </c>
      <c r="AP263" s="564">
        <f t="shared" si="574"/>
        <v>0</v>
      </c>
      <c r="AQ263" s="204"/>
      <c r="AR263" s="358"/>
    </row>
    <row r="264" spans="1:44" s="285" customFormat="1" ht="409.6" customHeight="1" x14ac:dyDescent="0.25">
      <c r="A264" s="679"/>
      <c r="B264" s="656"/>
      <c r="C264" s="656"/>
      <c r="D264" s="562" t="s">
        <v>284</v>
      </c>
      <c r="E264" s="595">
        <f>W264</f>
        <v>210.6</v>
      </c>
      <c r="F264" s="595">
        <f t="shared" si="562"/>
        <v>210.6</v>
      </c>
      <c r="G264" s="201"/>
      <c r="H264" s="564">
        <f t="shared" ref="H264:I264" si="575">H375</f>
        <v>0</v>
      </c>
      <c r="I264" s="564">
        <f t="shared" si="575"/>
        <v>0</v>
      </c>
      <c r="J264" s="204"/>
      <c r="K264" s="564">
        <f t="shared" ref="K264:L264" si="576">K375</f>
        <v>0</v>
      </c>
      <c r="L264" s="564">
        <f t="shared" si="576"/>
        <v>0</v>
      </c>
      <c r="M264" s="204"/>
      <c r="N264" s="564">
        <f t="shared" ref="N264:O264" si="577">N375</f>
        <v>0</v>
      </c>
      <c r="O264" s="564">
        <f t="shared" si="577"/>
        <v>0</v>
      </c>
      <c r="P264" s="204"/>
      <c r="Q264" s="564"/>
      <c r="R264" s="564">
        <f t="shared" si="566"/>
        <v>0</v>
      </c>
      <c r="S264" s="204"/>
      <c r="T264" s="564"/>
      <c r="U264" s="564">
        <f>U375</f>
        <v>0</v>
      </c>
      <c r="V264" s="204"/>
      <c r="W264" s="564">
        <v>210.6</v>
      </c>
      <c r="X264" s="564">
        <v>210.6</v>
      </c>
      <c r="Y264" s="201">
        <f>X264/W264*1</f>
        <v>1</v>
      </c>
      <c r="Z264" s="564">
        <f t="shared" ref="Z264:AA264" si="578">Z375</f>
        <v>0</v>
      </c>
      <c r="AA264" s="564">
        <f t="shared" si="578"/>
        <v>0</v>
      </c>
      <c r="AB264" s="204"/>
      <c r="AC264" s="564"/>
      <c r="AD264" s="564"/>
      <c r="AE264" s="201"/>
      <c r="AF264" s="564">
        <f t="shared" ref="AF264:AG264" si="579">AF375</f>
        <v>0</v>
      </c>
      <c r="AG264" s="564">
        <f t="shared" si="579"/>
        <v>0</v>
      </c>
      <c r="AH264" s="204"/>
      <c r="AI264" s="564">
        <f t="shared" ref="AI264:AJ264" si="580">AI375</f>
        <v>0</v>
      </c>
      <c r="AJ264" s="564">
        <f t="shared" si="580"/>
        <v>0</v>
      </c>
      <c r="AK264" s="201"/>
      <c r="AL264" s="564">
        <f t="shared" ref="AL264:AM264" si="581">AL375</f>
        <v>0</v>
      </c>
      <c r="AM264" s="564">
        <f t="shared" si="581"/>
        <v>0</v>
      </c>
      <c r="AN264" s="204"/>
      <c r="AO264" s="564">
        <f t="shared" ref="AO264:AP264" si="582">AO375</f>
        <v>0</v>
      </c>
      <c r="AP264" s="564">
        <f t="shared" si="582"/>
        <v>0</v>
      </c>
      <c r="AQ264" s="204"/>
      <c r="AR264" s="358" t="s">
        <v>518</v>
      </c>
    </row>
    <row r="265" spans="1:44" s="285" customFormat="1" ht="354" customHeight="1" x14ac:dyDescent="0.25">
      <c r="A265" s="679"/>
      <c r="B265" s="656"/>
      <c r="C265" s="656"/>
      <c r="D265" s="562" t="s">
        <v>292</v>
      </c>
      <c r="E265" s="586">
        <f t="shared" ref="E265" si="583">H265+K265+N265+Q265+T265+W265+Z265+AC265+AF265+AI265+AL265+AO265</f>
        <v>0</v>
      </c>
      <c r="F265" s="586">
        <f t="shared" si="562"/>
        <v>0</v>
      </c>
      <c r="G265" s="204"/>
      <c r="H265" s="564">
        <f t="shared" ref="H265:I265" si="584">H376</f>
        <v>0</v>
      </c>
      <c r="I265" s="564">
        <f t="shared" si="584"/>
        <v>0</v>
      </c>
      <c r="J265" s="204"/>
      <c r="K265" s="564">
        <f t="shared" ref="K265:L265" si="585">K376</f>
        <v>0</v>
      </c>
      <c r="L265" s="564">
        <f t="shared" si="585"/>
        <v>0</v>
      </c>
      <c r="M265" s="204"/>
      <c r="N265" s="564">
        <f t="shared" ref="N265:O265" si="586">N376</f>
        <v>0</v>
      </c>
      <c r="O265" s="564">
        <f t="shared" si="586"/>
        <v>0</v>
      </c>
      <c r="P265" s="204"/>
      <c r="Q265" s="564"/>
      <c r="R265" s="564">
        <f t="shared" si="566"/>
        <v>0</v>
      </c>
      <c r="S265" s="204"/>
      <c r="T265" s="564">
        <f t="shared" ref="T265:U265" si="587">T376</f>
        <v>0</v>
      </c>
      <c r="U265" s="564">
        <f t="shared" si="587"/>
        <v>0</v>
      </c>
      <c r="V265" s="204"/>
      <c r="W265" s="564">
        <f t="shared" ref="W265:X265" si="588">W376</f>
        <v>0</v>
      </c>
      <c r="X265" s="564">
        <f t="shared" si="588"/>
        <v>0</v>
      </c>
      <c r="Y265" s="204"/>
      <c r="Z265" s="564">
        <f t="shared" ref="Z265:AA265" si="589">Z376</f>
        <v>0</v>
      </c>
      <c r="AA265" s="564">
        <f t="shared" si="589"/>
        <v>0</v>
      </c>
      <c r="AB265" s="204"/>
      <c r="AC265" s="564">
        <f t="shared" ref="AC265:AD265" si="590">AC376</f>
        <v>0</v>
      </c>
      <c r="AD265" s="564">
        <f t="shared" si="590"/>
        <v>0</v>
      </c>
      <c r="AE265" s="204"/>
      <c r="AF265" s="564">
        <f t="shared" ref="AF265:AG265" si="591">AF376</f>
        <v>0</v>
      </c>
      <c r="AG265" s="564">
        <f t="shared" si="591"/>
        <v>0</v>
      </c>
      <c r="AH265" s="204"/>
      <c r="AI265" s="564">
        <f t="shared" ref="AI265:AJ265" si="592">AI376</f>
        <v>0</v>
      </c>
      <c r="AJ265" s="564">
        <f t="shared" si="592"/>
        <v>0</v>
      </c>
      <c r="AK265" s="318"/>
      <c r="AL265" s="564">
        <f t="shared" ref="AL265:AM265" si="593">AL376</f>
        <v>0</v>
      </c>
      <c r="AM265" s="564">
        <f t="shared" si="593"/>
        <v>0</v>
      </c>
      <c r="AN265" s="204"/>
      <c r="AO265" s="564">
        <f t="shared" ref="AO265:AP265" si="594">AO376</f>
        <v>0</v>
      </c>
      <c r="AP265" s="564">
        <f t="shared" si="594"/>
        <v>0</v>
      </c>
      <c r="AQ265" s="204"/>
      <c r="AR265" s="259"/>
    </row>
    <row r="266" spans="1:44" s="285" customFormat="1" ht="79.5" customHeight="1" x14ac:dyDescent="0.25">
      <c r="A266" s="679"/>
      <c r="B266" s="656"/>
      <c r="C266" s="656"/>
      <c r="D266" s="562" t="s">
        <v>285</v>
      </c>
      <c r="E266" s="564"/>
      <c r="F266" s="564">
        <f t="shared" si="562"/>
        <v>0</v>
      </c>
      <c r="G266" s="204"/>
      <c r="H266" s="564">
        <f t="shared" ref="H266:I266" si="595">H377</f>
        <v>0</v>
      </c>
      <c r="I266" s="564">
        <f t="shared" si="595"/>
        <v>0</v>
      </c>
      <c r="J266" s="204"/>
      <c r="K266" s="564">
        <f t="shared" ref="K266:L266" si="596">K377</f>
        <v>0</v>
      </c>
      <c r="L266" s="564">
        <f t="shared" si="596"/>
        <v>0</v>
      </c>
      <c r="M266" s="204"/>
      <c r="N266" s="564">
        <f t="shared" ref="N266:O266" si="597">N377</f>
        <v>0</v>
      </c>
      <c r="O266" s="564">
        <f t="shared" si="597"/>
        <v>0</v>
      </c>
      <c r="P266" s="204"/>
      <c r="Q266" s="564"/>
      <c r="R266" s="564">
        <f t="shared" si="566"/>
        <v>0</v>
      </c>
      <c r="S266" s="204"/>
      <c r="T266" s="564"/>
      <c r="U266" s="564">
        <f>U377</f>
        <v>0</v>
      </c>
      <c r="V266" s="204"/>
      <c r="W266" s="564">
        <f t="shared" ref="W266:X266" si="598">W377</f>
        <v>0</v>
      </c>
      <c r="X266" s="564">
        <f t="shared" si="598"/>
        <v>0</v>
      </c>
      <c r="Y266" s="204"/>
      <c r="Z266" s="564">
        <f t="shared" ref="Z266:AA266" si="599">Z377</f>
        <v>0</v>
      </c>
      <c r="AA266" s="564">
        <f t="shared" si="599"/>
        <v>0</v>
      </c>
      <c r="AB266" s="204"/>
      <c r="AC266" s="564">
        <f t="shared" ref="AC266:AD266" si="600">AC377</f>
        <v>0</v>
      </c>
      <c r="AD266" s="564">
        <f t="shared" si="600"/>
        <v>0</v>
      </c>
      <c r="AE266" s="204"/>
      <c r="AF266" s="564">
        <f t="shared" ref="AF266:AG266" si="601">AF377</f>
        <v>0</v>
      </c>
      <c r="AG266" s="564">
        <f t="shared" si="601"/>
        <v>0</v>
      </c>
      <c r="AH266" s="204"/>
      <c r="AI266" s="564">
        <f t="shared" ref="AI266:AJ266" si="602">AI377</f>
        <v>0</v>
      </c>
      <c r="AJ266" s="564">
        <f t="shared" si="602"/>
        <v>0</v>
      </c>
      <c r="AK266" s="318"/>
      <c r="AL266" s="564">
        <f t="shared" ref="AL266:AM266" si="603">AL377</f>
        <v>0</v>
      </c>
      <c r="AM266" s="564">
        <f t="shared" si="603"/>
        <v>0</v>
      </c>
      <c r="AN266" s="204"/>
      <c r="AO266" s="564">
        <f t="shared" ref="AO266:AP266" si="604">AO377</f>
        <v>0</v>
      </c>
      <c r="AP266" s="564">
        <f t="shared" si="604"/>
        <v>0</v>
      </c>
      <c r="AQ266" s="204"/>
      <c r="AR266" s="259"/>
    </row>
    <row r="267" spans="1:44" s="285" customFormat="1" ht="102" customHeight="1" thickBot="1" x14ac:dyDescent="0.3">
      <c r="A267" s="680"/>
      <c r="B267" s="682"/>
      <c r="C267" s="682"/>
      <c r="D267" s="566" t="s">
        <v>43</v>
      </c>
      <c r="E267" s="208">
        <f t="shared" ref="E267" si="605">H267+K267+N267+Q267+T267+W267+Z267+AC267+AF267+AI267+AL267+AO267</f>
        <v>0</v>
      </c>
      <c r="F267" s="208">
        <f t="shared" si="562"/>
        <v>0</v>
      </c>
      <c r="G267" s="346"/>
      <c r="H267" s="208">
        <f t="shared" ref="H267:I267" si="606">H378</f>
        <v>0</v>
      </c>
      <c r="I267" s="208">
        <f t="shared" si="606"/>
        <v>0</v>
      </c>
      <c r="J267" s="346"/>
      <c r="K267" s="208">
        <f t="shared" ref="K267:L267" si="607">K378</f>
        <v>0</v>
      </c>
      <c r="L267" s="208">
        <f t="shared" si="607"/>
        <v>0</v>
      </c>
      <c r="M267" s="346"/>
      <c r="N267" s="208">
        <f t="shared" ref="N267:O267" si="608">N378</f>
        <v>0</v>
      </c>
      <c r="O267" s="208">
        <f t="shared" si="608"/>
        <v>0</v>
      </c>
      <c r="P267" s="346"/>
      <c r="Q267" s="208"/>
      <c r="R267" s="208">
        <f t="shared" si="566"/>
        <v>0</v>
      </c>
      <c r="S267" s="346"/>
      <c r="T267" s="208">
        <f t="shared" ref="T267:U267" si="609">T378</f>
        <v>0</v>
      </c>
      <c r="U267" s="208">
        <f t="shared" si="609"/>
        <v>0</v>
      </c>
      <c r="V267" s="346"/>
      <c r="W267" s="208">
        <f t="shared" ref="W267:X267" si="610">W378</f>
        <v>0</v>
      </c>
      <c r="X267" s="208">
        <f t="shared" si="610"/>
        <v>0</v>
      </c>
      <c r="Y267" s="346"/>
      <c r="Z267" s="208">
        <f t="shared" ref="Z267:AA267" si="611">Z378</f>
        <v>0</v>
      </c>
      <c r="AA267" s="208">
        <f t="shared" si="611"/>
        <v>0</v>
      </c>
      <c r="AB267" s="346"/>
      <c r="AC267" s="208">
        <f t="shared" ref="AC267:AD267" si="612">AC378</f>
        <v>0</v>
      </c>
      <c r="AD267" s="208">
        <f t="shared" si="612"/>
        <v>0</v>
      </c>
      <c r="AE267" s="346"/>
      <c r="AF267" s="208">
        <f t="shared" ref="AF267:AG267" si="613">AF378</f>
        <v>0</v>
      </c>
      <c r="AG267" s="208">
        <f t="shared" si="613"/>
        <v>0</v>
      </c>
      <c r="AH267" s="346"/>
      <c r="AI267" s="208">
        <f t="shared" ref="AI267:AJ267" si="614">AI378</f>
        <v>0</v>
      </c>
      <c r="AJ267" s="208">
        <f t="shared" si="614"/>
        <v>0</v>
      </c>
      <c r="AK267" s="350"/>
      <c r="AL267" s="208">
        <f t="shared" ref="AL267:AM267" si="615">AL378</f>
        <v>0</v>
      </c>
      <c r="AM267" s="208">
        <f t="shared" si="615"/>
        <v>0</v>
      </c>
      <c r="AN267" s="346"/>
      <c r="AO267" s="208">
        <f t="shared" ref="AO267:AP267" si="616">AO378</f>
        <v>0</v>
      </c>
      <c r="AP267" s="208">
        <f t="shared" si="616"/>
        <v>0</v>
      </c>
      <c r="AQ267" s="346"/>
      <c r="AR267" s="349"/>
    </row>
    <row r="268" spans="1:44" s="285" customFormat="1" ht="111" customHeight="1" x14ac:dyDescent="0.25">
      <c r="A268" s="678" t="s">
        <v>490</v>
      </c>
      <c r="B268" s="681" t="s">
        <v>491</v>
      </c>
      <c r="C268" s="681"/>
      <c r="D268" s="565" t="s">
        <v>41</v>
      </c>
      <c r="E268" s="200">
        <f>W268</f>
        <v>160</v>
      </c>
      <c r="F268" s="200">
        <f>I268+L268+O268+R268+U268+X268+AA268+AD268+AG268+AJ268+AM268+AP268</f>
        <v>160</v>
      </c>
      <c r="G268" s="202"/>
      <c r="H268" s="200">
        <f>H269+H270+H271+H272+H273+H274</f>
        <v>0</v>
      </c>
      <c r="I268" s="200">
        <f>I269+I270+I271+I272+I273+I274</f>
        <v>0</v>
      </c>
      <c r="J268" s="356"/>
      <c r="K268" s="200">
        <f>K269+K270+K271+K272+K273+K274</f>
        <v>0</v>
      </c>
      <c r="L268" s="200">
        <f>L269+L270+L271+L272+L273+L274</f>
        <v>0</v>
      </c>
      <c r="M268" s="356"/>
      <c r="N268" s="200">
        <f>N269+N270+N271+N272+N273+N274</f>
        <v>0</v>
      </c>
      <c r="O268" s="200">
        <f>O269+O270+O271+O272+O273+O274</f>
        <v>0</v>
      </c>
      <c r="P268" s="356"/>
      <c r="Q268" s="200">
        <f>Q269+Q270+Q271+Q272+Q273+Q274</f>
        <v>0</v>
      </c>
      <c r="R268" s="200">
        <f>R269+R270+R271+R272+R273+R274</f>
        <v>0</v>
      </c>
      <c r="S268" s="356"/>
      <c r="T268" s="200">
        <f>T271</f>
        <v>0</v>
      </c>
      <c r="U268" s="200">
        <f>U269+U270+U271+U272+U273+U274</f>
        <v>0</v>
      </c>
      <c r="V268" s="356"/>
      <c r="W268" s="200">
        <f>W269+W270+W271+W272+W273+W274</f>
        <v>160</v>
      </c>
      <c r="X268" s="200">
        <f>X269+X270+X271+X272+X273+X274</f>
        <v>160</v>
      </c>
      <c r="Y268" s="201">
        <f>X268/W268*1</f>
        <v>1</v>
      </c>
      <c r="Z268" s="200">
        <f t="shared" ref="Z268:AA268" si="617">Z269+Z270+Z271+Z272+Z273+Z274</f>
        <v>0</v>
      </c>
      <c r="AA268" s="200">
        <f t="shared" si="617"/>
        <v>0</v>
      </c>
      <c r="AB268" s="356"/>
      <c r="AC268" s="200">
        <f t="shared" ref="AC268:AD268" si="618">AC269+AC270+AC271+AC272+AC273+AC274</f>
        <v>0</v>
      </c>
      <c r="AD268" s="200">
        <f t="shared" si="618"/>
        <v>0</v>
      </c>
      <c r="AE268" s="201"/>
      <c r="AF268" s="200">
        <f t="shared" ref="AF268:AG268" si="619">AF269+AF270+AF271+AF272+AF273+AF274</f>
        <v>0</v>
      </c>
      <c r="AG268" s="200">
        <f t="shared" si="619"/>
        <v>0</v>
      </c>
      <c r="AH268" s="356"/>
      <c r="AI268" s="200">
        <f t="shared" ref="AI268:AJ268" si="620">AI269+AI270+AI271+AI272+AI273+AI274</f>
        <v>0</v>
      </c>
      <c r="AJ268" s="200">
        <f t="shared" si="620"/>
        <v>0</v>
      </c>
      <c r="AK268" s="202"/>
      <c r="AL268" s="200">
        <f t="shared" ref="AL268:AM268" si="621">AL269+AL270+AL271+AL272+AL273+AL274</f>
        <v>0</v>
      </c>
      <c r="AM268" s="200">
        <f t="shared" si="621"/>
        <v>0</v>
      </c>
      <c r="AN268" s="356"/>
      <c r="AO268" s="200">
        <f>AO269+AO270+AO271+AO272+AO273+AO274</f>
        <v>0</v>
      </c>
      <c r="AP268" s="200">
        <f>AP269+AP270+AP271+AP272+AP273+AP274</f>
        <v>0</v>
      </c>
      <c r="AQ268" s="356"/>
      <c r="AR268" s="578" t="s">
        <v>520</v>
      </c>
    </row>
    <row r="269" spans="1:44" s="285" customFormat="1" ht="103.5" customHeight="1" x14ac:dyDescent="0.25">
      <c r="A269" s="679"/>
      <c r="B269" s="656"/>
      <c r="C269" s="656"/>
      <c r="D269" s="563" t="s">
        <v>37</v>
      </c>
      <c r="E269" s="564">
        <f>H269+K269+N269+Q269+T269+W269+Z269+AC269+AF269+AI269+AL269+AO269</f>
        <v>0</v>
      </c>
      <c r="F269" s="564">
        <f>I269+L269+O269+R269+U269+X269+AA269+AD269+AG269+AJ269+AM269+AP269</f>
        <v>0</v>
      </c>
      <c r="G269" s="204"/>
      <c r="H269" s="564">
        <f>H380</f>
        <v>0</v>
      </c>
      <c r="I269" s="564">
        <f>I380</f>
        <v>0</v>
      </c>
      <c r="J269" s="204"/>
      <c r="K269" s="564">
        <f>K380</f>
        <v>0</v>
      </c>
      <c r="L269" s="564">
        <f>L380</f>
        <v>0</v>
      </c>
      <c r="M269" s="204"/>
      <c r="N269" s="564">
        <f>N380</f>
        <v>0</v>
      </c>
      <c r="O269" s="564">
        <f>O380</f>
        <v>0</v>
      </c>
      <c r="P269" s="204"/>
      <c r="Q269" s="564"/>
      <c r="R269" s="564">
        <f>R380</f>
        <v>0</v>
      </c>
      <c r="S269" s="204"/>
      <c r="T269" s="564">
        <f>T380</f>
        <v>0</v>
      </c>
      <c r="U269" s="564">
        <f>U380</f>
        <v>0</v>
      </c>
      <c r="V269" s="204"/>
      <c r="W269" s="564">
        <f>W380</f>
        <v>0</v>
      </c>
      <c r="X269" s="564">
        <f>X380</f>
        <v>0</v>
      </c>
      <c r="Y269" s="204"/>
      <c r="Z269" s="564">
        <f>Z380</f>
        <v>0</v>
      </c>
      <c r="AA269" s="564">
        <f>AA380</f>
        <v>0</v>
      </c>
      <c r="AB269" s="204"/>
      <c r="AC269" s="564">
        <f>AC380</f>
        <v>0</v>
      </c>
      <c r="AD269" s="564">
        <f>AD380</f>
        <v>0</v>
      </c>
      <c r="AE269" s="204"/>
      <c r="AF269" s="564">
        <f>AF380</f>
        <v>0</v>
      </c>
      <c r="AG269" s="564">
        <f>AG380</f>
        <v>0</v>
      </c>
      <c r="AH269" s="204"/>
      <c r="AI269" s="564">
        <f>AI380</f>
        <v>0</v>
      </c>
      <c r="AJ269" s="564">
        <f>AJ380</f>
        <v>0</v>
      </c>
      <c r="AK269" s="318"/>
      <c r="AL269" s="564">
        <f>AL380</f>
        <v>0</v>
      </c>
      <c r="AM269" s="564">
        <f>AM380</f>
        <v>0</v>
      </c>
      <c r="AN269" s="204"/>
      <c r="AO269" s="564">
        <f>AO380</f>
        <v>0</v>
      </c>
      <c r="AP269" s="564">
        <f>AP380</f>
        <v>0</v>
      </c>
      <c r="AQ269" s="204"/>
      <c r="AR269" s="358"/>
    </row>
    <row r="270" spans="1:44" s="285" customFormat="1" ht="114.75" customHeight="1" x14ac:dyDescent="0.25">
      <c r="A270" s="679"/>
      <c r="B270" s="656"/>
      <c r="C270" s="656"/>
      <c r="D270" s="562" t="s">
        <v>2</v>
      </c>
      <c r="E270" s="564">
        <f t="shared" ref="E270" si="622">H270+K270+N270+Q270+T270+W270+Z270+AC270+AF270+AI270+AL270+AO270</f>
        <v>0</v>
      </c>
      <c r="F270" s="564">
        <f t="shared" ref="F270:F274" si="623">I270+L270+O270+R270+U270+X270+AA270+AD270+AG270+AJ270+AM270+AP270</f>
        <v>0</v>
      </c>
      <c r="G270" s="204"/>
      <c r="H270" s="564">
        <f t="shared" ref="H270:I270" si="624">H381</f>
        <v>0</v>
      </c>
      <c r="I270" s="564">
        <f t="shared" si="624"/>
        <v>0</v>
      </c>
      <c r="J270" s="204"/>
      <c r="K270" s="564">
        <f t="shared" ref="K270:L270" si="625">K381</f>
        <v>0</v>
      </c>
      <c r="L270" s="564">
        <f t="shared" si="625"/>
        <v>0</v>
      </c>
      <c r="M270" s="204"/>
      <c r="N270" s="564">
        <f t="shared" ref="N270:O270" si="626">N381</f>
        <v>0</v>
      </c>
      <c r="O270" s="564">
        <f t="shared" si="626"/>
        <v>0</v>
      </c>
      <c r="P270" s="204"/>
      <c r="Q270" s="564"/>
      <c r="R270" s="564">
        <f t="shared" ref="R270:R274" si="627">R381</f>
        <v>0</v>
      </c>
      <c r="S270" s="204"/>
      <c r="T270" s="564">
        <f t="shared" ref="T270:U270" si="628">T381</f>
        <v>0</v>
      </c>
      <c r="U270" s="564">
        <f t="shared" si="628"/>
        <v>0</v>
      </c>
      <c r="V270" s="204"/>
      <c r="W270" s="564">
        <f t="shared" ref="W270:X270" si="629">W381</f>
        <v>0</v>
      </c>
      <c r="X270" s="564">
        <f t="shared" si="629"/>
        <v>0</v>
      </c>
      <c r="Y270" s="204"/>
      <c r="Z270" s="564">
        <f t="shared" ref="Z270:AA270" si="630">Z381</f>
        <v>0</v>
      </c>
      <c r="AA270" s="564">
        <f t="shared" si="630"/>
        <v>0</v>
      </c>
      <c r="AB270" s="204"/>
      <c r="AC270" s="564">
        <f t="shared" ref="AC270:AD270" si="631">AC381</f>
        <v>0</v>
      </c>
      <c r="AD270" s="564">
        <f t="shared" si="631"/>
        <v>0</v>
      </c>
      <c r="AE270" s="204"/>
      <c r="AF270" s="564">
        <f t="shared" ref="AF270:AG270" si="632">AF381</f>
        <v>0</v>
      </c>
      <c r="AG270" s="564">
        <f t="shared" si="632"/>
        <v>0</v>
      </c>
      <c r="AH270" s="204"/>
      <c r="AI270" s="564">
        <f t="shared" ref="AI270:AJ270" si="633">AI381</f>
        <v>0</v>
      </c>
      <c r="AJ270" s="564">
        <f t="shared" si="633"/>
        <v>0</v>
      </c>
      <c r="AK270" s="318"/>
      <c r="AL270" s="564">
        <f t="shared" ref="AL270:AM270" si="634">AL381</f>
        <v>0</v>
      </c>
      <c r="AM270" s="564">
        <f t="shared" si="634"/>
        <v>0</v>
      </c>
      <c r="AN270" s="204"/>
      <c r="AO270" s="564">
        <f t="shared" ref="AO270:AP270" si="635">AO381</f>
        <v>0</v>
      </c>
      <c r="AP270" s="564">
        <f t="shared" si="635"/>
        <v>0</v>
      </c>
      <c r="AQ270" s="204"/>
      <c r="AR270" s="358"/>
    </row>
    <row r="271" spans="1:44" s="285" customFormat="1" ht="409.6" customHeight="1" x14ac:dyDescent="0.25">
      <c r="A271" s="679"/>
      <c r="B271" s="656"/>
      <c r="C271" s="656"/>
      <c r="D271" s="562" t="s">
        <v>284</v>
      </c>
      <c r="E271" s="595">
        <f>W271</f>
        <v>160</v>
      </c>
      <c r="F271" s="595">
        <f t="shared" si="623"/>
        <v>160</v>
      </c>
      <c r="G271" s="201"/>
      <c r="H271" s="564">
        <f t="shared" ref="H271:I271" si="636">H382</f>
        <v>0</v>
      </c>
      <c r="I271" s="564">
        <f t="shared" si="636"/>
        <v>0</v>
      </c>
      <c r="J271" s="204"/>
      <c r="K271" s="564">
        <f t="shared" ref="K271:L271" si="637">K382</f>
        <v>0</v>
      </c>
      <c r="L271" s="564">
        <f t="shared" si="637"/>
        <v>0</v>
      </c>
      <c r="M271" s="204"/>
      <c r="N271" s="564">
        <f t="shared" ref="N271:O271" si="638">N382</f>
        <v>0</v>
      </c>
      <c r="O271" s="564">
        <f t="shared" si="638"/>
        <v>0</v>
      </c>
      <c r="P271" s="204"/>
      <c r="Q271" s="564"/>
      <c r="R271" s="564">
        <f t="shared" si="627"/>
        <v>0</v>
      </c>
      <c r="S271" s="204"/>
      <c r="T271" s="564"/>
      <c r="U271" s="564">
        <f>U382</f>
        <v>0</v>
      </c>
      <c r="V271" s="204"/>
      <c r="W271" s="564">
        <v>160</v>
      </c>
      <c r="X271" s="564">
        <v>160</v>
      </c>
      <c r="Y271" s="201">
        <f>X271/W271*1</f>
        <v>1</v>
      </c>
      <c r="Z271" s="564">
        <f t="shared" ref="Z271:AA271" si="639">Z382</f>
        <v>0</v>
      </c>
      <c r="AA271" s="564">
        <f t="shared" si="639"/>
        <v>0</v>
      </c>
      <c r="AB271" s="204"/>
      <c r="AC271" s="564"/>
      <c r="AD271" s="564"/>
      <c r="AE271" s="201"/>
      <c r="AF271" s="564">
        <f t="shared" ref="AF271:AG271" si="640">AF382</f>
        <v>0</v>
      </c>
      <c r="AG271" s="564">
        <f t="shared" si="640"/>
        <v>0</v>
      </c>
      <c r="AH271" s="204"/>
      <c r="AI271" s="564">
        <f t="shared" ref="AI271:AJ271" si="641">AI382</f>
        <v>0</v>
      </c>
      <c r="AJ271" s="564">
        <f t="shared" si="641"/>
        <v>0</v>
      </c>
      <c r="AK271" s="201"/>
      <c r="AL271" s="564">
        <f t="shared" ref="AL271:AM271" si="642">AL382</f>
        <v>0</v>
      </c>
      <c r="AM271" s="564">
        <f t="shared" si="642"/>
        <v>0</v>
      </c>
      <c r="AN271" s="204"/>
      <c r="AO271" s="564">
        <f t="shared" ref="AO271:AP271" si="643">AO382</f>
        <v>0</v>
      </c>
      <c r="AP271" s="564">
        <f t="shared" si="643"/>
        <v>0</v>
      </c>
      <c r="AQ271" s="204"/>
      <c r="AR271" s="358" t="s">
        <v>521</v>
      </c>
    </row>
    <row r="272" spans="1:44" s="285" customFormat="1" ht="354" customHeight="1" x14ac:dyDescent="0.25">
      <c r="A272" s="679"/>
      <c r="B272" s="656"/>
      <c r="C272" s="656"/>
      <c r="D272" s="562" t="s">
        <v>292</v>
      </c>
      <c r="E272" s="586">
        <f t="shared" ref="E272" si="644">H272+K272+N272+Q272+T272+W272+Z272+AC272+AF272+AI272+AL272+AO272</f>
        <v>0</v>
      </c>
      <c r="F272" s="586">
        <f t="shared" si="623"/>
        <v>0</v>
      </c>
      <c r="G272" s="204"/>
      <c r="H272" s="564">
        <f t="shared" ref="H272:I272" si="645">H383</f>
        <v>0</v>
      </c>
      <c r="I272" s="564">
        <f t="shared" si="645"/>
        <v>0</v>
      </c>
      <c r="J272" s="204"/>
      <c r="K272" s="564">
        <f t="shared" ref="K272:L272" si="646">K383</f>
        <v>0</v>
      </c>
      <c r="L272" s="564">
        <f t="shared" si="646"/>
        <v>0</v>
      </c>
      <c r="M272" s="204"/>
      <c r="N272" s="564">
        <f t="shared" ref="N272:O272" si="647">N383</f>
        <v>0</v>
      </c>
      <c r="O272" s="564">
        <f t="shared" si="647"/>
        <v>0</v>
      </c>
      <c r="P272" s="204"/>
      <c r="Q272" s="564"/>
      <c r="R272" s="564">
        <f t="shared" si="627"/>
        <v>0</v>
      </c>
      <c r="S272" s="204"/>
      <c r="T272" s="564">
        <f t="shared" ref="T272:U272" si="648">T383</f>
        <v>0</v>
      </c>
      <c r="U272" s="564">
        <f t="shared" si="648"/>
        <v>0</v>
      </c>
      <c r="V272" s="204"/>
      <c r="W272" s="564">
        <f t="shared" ref="W272:X272" si="649">W383</f>
        <v>0</v>
      </c>
      <c r="X272" s="564">
        <f t="shared" si="649"/>
        <v>0</v>
      </c>
      <c r="Y272" s="204"/>
      <c r="Z272" s="564">
        <f t="shared" ref="Z272:AA272" si="650">Z383</f>
        <v>0</v>
      </c>
      <c r="AA272" s="564">
        <f t="shared" si="650"/>
        <v>0</v>
      </c>
      <c r="AB272" s="204"/>
      <c r="AC272" s="564">
        <f t="shared" ref="AC272:AD272" si="651">AC383</f>
        <v>0</v>
      </c>
      <c r="AD272" s="564">
        <f t="shared" si="651"/>
        <v>0</v>
      </c>
      <c r="AE272" s="204"/>
      <c r="AF272" s="564">
        <f t="shared" ref="AF272:AG272" si="652">AF383</f>
        <v>0</v>
      </c>
      <c r="AG272" s="564">
        <f t="shared" si="652"/>
        <v>0</v>
      </c>
      <c r="AH272" s="204"/>
      <c r="AI272" s="564">
        <f t="shared" ref="AI272:AJ272" si="653">AI383</f>
        <v>0</v>
      </c>
      <c r="AJ272" s="564">
        <f t="shared" si="653"/>
        <v>0</v>
      </c>
      <c r="AK272" s="318"/>
      <c r="AL272" s="564">
        <f t="shared" ref="AL272:AM272" si="654">AL383</f>
        <v>0</v>
      </c>
      <c r="AM272" s="564">
        <f t="shared" si="654"/>
        <v>0</v>
      </c>
      <c r="AN272" s="204"/>
      <c r="AO272" s="564">
        <f t="shared" ref="AO272:AP272" si="655">AO383</f>
        <v>0</v>
      </c>
      <c r="AP272" s="564">
        <f t="shared" si="655"/>
        <v>0</v>
      </c>
      <c r="AQ272" s="204"/>
      <c r="AR272" s="259"/>
    </row>
    <row r="273" spans="1:44" s="285" customFormat="1" ht="79.5" customHeight="1" x14ac:dyDescent="0.25">
      <c r="A273" s="679"/>
      <c r="B273" s="656"/>
      <c r="C273" s="656"/>
      <c r="D273" s="562" t="s">
        <v>285</v>
      </c>
      <c r="E273" s="564"/>
      <c r="F273" s="564">
        <f t="shared" si="623"/>
        <v>0</v>
      </c>
      <c r="G273" s="204"/>
      <c r="H273" s="564">
        <f t="shared" ref="H273:I273" si="656">H384</f>
        <v>0</v>
      </c>
      <c r="I273" s="564">
        <f t="shared" si="656"/>
        <v>0</v>
      </c>
      <c r="J273" s="204"/>
      <c r="K273" s="564">
        <f t="shared" ref="K273:L273" si="657">K384</f>
        <v>0</v>
      </c>
      <c r="L273" s="564">
        <f t="shared" si="657"/>
        <v>0</v>
      </c>
      <c r="M273" s="204"/>
      <c r="N273" s="564">
        <f t="shared" ref="N273:O273" si="658">N384</f>
        <v>0</v>
      </c>
      <c r="O273" s="564">
        <f t="shared" si="658"/>
        <v>0</v>
      </c>
      <c r="P273" s="204"/>
      <c r="Q273" s="564"/>
      <c r="R273" s="564">
        <f t="shared" si="627"/>
        <v>0</v>
      </c>
      <c r="S273" s="204"/>
      <c r="T273" s="564"/>
      <c r="U273" s="564">
        <f>U384</f>
        <v>0</v>
      </c>
      <c r="V273" s="204"/>
      <c r="W273" s="564">
        <f t="shared" ref="W273:X273" si="659">W384</f>
        <v>0</v>
      </c>
      <c r="X273" s="564">
        <f t="shared" si="659"/>
        <v>0</v>
      </c>
      <c r="Y273" s="204"/>
      <c r="Z273" s="564">
        <f t="shared" ref="Z273:AA273" si="660">Z384</f>
        <v>0</v>
      </c>
      <c r="AA273" s="564">
        <f t="shared" si="660"/>
        <v>0</v>
      </c>
      <c r="AB273" s="204"/>
      <c r="AC273" s="564">
        <f t="shared" ref="AC273:AD273" si="661">AC384</f>
        <v>0</v>
      </c>
      <c r="AD273" s="564">
        <f t="shared" si="661"/>
        <v>0</v>
      </c>
      <c r="AE273" s="204"/>
      <c r="AF273" s="564">
        <f t="shared" ref="AF273:AG273" si="662">AF384</f>
        <v>0</v>
      </c>
      <c r="AG273" s="564">
        <f t="shared" si="662"/>
        <v>0</v>
      </c>
      <c r="AH273" s="204"/>
      <c r="AI273" s="564">
        <f t="shared" ref="AI273:AJ273" si="663">AI384</f>
        <v>0</v>
      </c>
      <c r="AJ273" s="564">
        <f t="shared" si="663"/>
        <v>0</v>
      </c>
      <c r="AK273" s="318"/>
      <c r="AL273" s="564">
        <f t="shared" ref="AL273:AM273" si="664">AL384</f>
        <v>0</v>
      </c>
      <c r="AM273" s="564">
        <f t="shared" si="664"/>
        <v>0</v>
      </c>
      <c r="AN273" s="204"/>
      <c r="AO273" s="564">
        <f t="shared" ref="AO273:AP273" si="665">AO384</f>
        <v>0</v>
      </c>
      <c r="AP273" s="564">
        <f t="shared" si="665"/>
        <v>0</v>
      </c>
      <c r="AQ273" s="204"/>
      <c r="AR273" s="259"/>
    </row>
    <row r="274" spans="1:44" s="285" customFormat="1" ht="102" customHeight="1" thickBot="1" x14ac:dyDescent="0.3">
      <c r="A274" s="680"/>
      <c r="B274" s="682"/>
      <c r="C274" s="682"/>
      <c r="D274" s="566" t="s">
        <v>43</v>
      </c>
      <c r="E274" s="208">
        <f t="shared" ref="E274" si="666">H274+K274+N274+Q274+T274+W274+Z274+AC274+AF274+AI274+AL274+AO274</f>
        <v>0</v>
      </c>
      <c r="F274" s="208">
        <f t="shared" si="623"/>
        <v>0</v>
      </c>
      <c r="G274" s="346"/>
      <c r="H274" s="208">
        <f t="shared" ref="H274:I274" si="667">H385</f>
        <v>0</v>
      </c>
      <c r="I274" s="208">
        <f t="shared" si="667"/>
        <v>0</v>
      </c>
      <c r="J274" s="346"/>
      <c r="K274" s="208">
        <f t="shared" ref="K274:L274" si="668">K385</f>
        <v>0</v>
      </c>
      <c r="L274" s="208">
        <f t="shared" si="668"/>
        <v>0</v>
      </c>
      <c r="M274" s="346"/>
      <c r="N274" s="208">
        <f t="shared" ref="N274:O274" si="669">N385</f>
        <v>0</v>
      </c>
      <c r="O274" s="208">
        <f t="shared" si="669"/>
        <v>0</v>
      </c>
      <c r="P274" s="346"/>
      <c r="Q274" s="208"/>
      <c r="R274" s="208">
        <f t="shared" si="627"/>
        <v>0</v>
      </c>
      <c r="S274" s="346"/>
      <c r="T274" s="208">
        <f t="shared" ref="T274:U274" si="670">T385</f>
        <v>0</v>
      </c>
      <c r="U274" s="208">
        <f t="shared" si="670"/>
        <v>0</v>
      </c>
      <c r="V274" s="346"/>
      <c r="W274" s="208">
        <f t="shared" ref="W274:X274" si="671">W385</f>
        <v>0</v>
      </c>
      <c r="X274" s="208">
        <f t="shared" si="671"/>
        <v>0</v>
      </c>
      <c r="Y274" s="346"/>
      <c r="Z274" s="208">
        <f t="shared" ref="Z274:AA274" si="672">Z385</f>
        <v>0</v>
      </c>
      <c r="AA274" s="208">
        <f t="shared" si="672"/>
        <v>0</v>
      </c>
      <c r="AB274" s="346"/>
      <c r="AC274" s="208">
        <f t="shared" ref="AC274:AD274" si="673">AC385</f>
        <v>0</v>
      </c>
      <c r="AD274" s="208">
        <f t="shared" si="673"/>
        <v>0</v>
      </c>
      <c r="AE274" s="346"/>
      <c r="AF274" s="208">
        <f t="shared" ref="AF274:AG274" si="674">AF385</f>
        <v>0</v>
      </c>
      <c r="AG274" s="208">
        <f t="shared" si="674"/>
        <v>0</v>
      </c>
      <c r="AH274" s="346"/>
      <c r="AI274" s="208">
        <f t="shared" ref="AI274:AJ274" si="675">AI385</f>
        <v>0</v>
      </c>
      <c r="AJ274" s="208">
        <f t="shared" si="675"/>
        <v>0</v>
      </c>
      <c r="AK274" s="350"/>
      <c r="AL274" s="208">
        <f t="shared" ref="AL274:AM274" si="676">AL385</f>
        <v>0</v>
      </c>
      <c r="AM274" s="208">
        <f t="shared" si="676"/>
        <v>0</v>
      </c>
      <c r="AN274" s="346"/>
      <c r="AO274" s="208">
        <f t="shared" ref="AO274:AP274" si="677">AO385</f>
        <v>0</v>
      </c>
      <c r="AP274" s="208">
        <f t="shared" si="677"/>
        <v>0</v>
      </c>
      <c r="AQ274" s="346"/>
      <c r="AR274" s="349"/>
    </row>
    <row r="275" spans="1:44" s="285" customFormat="1" ht="165" customHeight="1" x14ac:dyDescent="0.25">
      <c r="A275" s="678" t="s">
        <v>493</v>
      </c>
      <c r="B275" s="681" t="s">
        <v>492</v>
      </c>
      <c r="C275" s="681"/>
      <c r="D275" s="565" t="s">
        <v>41</v>
      </c>
      <c r="E275" s="564">
        <f>W275</f>
        <v>319.10000000000002</v>
      </c>
      <c r="F275" s="200">
        <f>I275+L275+O275+R275+U275+X275+AA275+AD275+AG275+AJ275+AM275+AP275</f>
        <v>319.10000000000002</v>
      </c>
      <c r="G275" s="202">
        <f>F275/E275</f>
        <v>1</v>
      </c>
      <c r="H275" s="200">
        <f>H276+H277+H278+H279+H280+H281</f>
        <v>0</v>
      </c>
      <c r="I275" s="200">
        <f>I276+I277+I278+I279+I280+I281</f>
        <v>0</v>
      </c>
      <c r="J275" s="356"/>
      <c r="K275" s="200">
        <f>K276+K277+K278+K279+K280+K281</f>
        <v>0</v>
      </c>
      <c r="L275" s="200">
        <f>L276+L277+L278+L279+L280+L281</f>
        <v>0</v>
      </c>
      <c r="M275" s="356"/>
      <c r="N275" s="200">
        <f>N276+N277+N278+N279+N280+N281</f>
        <v>0</v>
      </c>
      <c r="O275" s="200">
        <f>O276+O277+O278+O279+O280+O281</f>
        <v>0</v>
      </c>
      <c r="P275" s="356"/>
      <c r="Q275" s="200">
        <f>Q276+Q277+Q278+Q279+Q280+Q281</f>
        <v>0</v>
      </c>
      <c r="R275" s="200">
        <f>R276+R277+R278+R279+R280+R281</f>
        <v>0</v>
      </c>
      <c r="S275" s="356"/>
      <c r="T275" s="200">
        <f>T276+T277+T278+T279+T280+T281</f>
        <v>0</v>
      </c>
      <c r="U275" s="200">
        <f>U276+U277+U278+U279+U280+U281</f>
        <v>0</v>
      </c>
      <c r="V275" s="356"/>
      <c r="W275" s="200">
        <f>W276+W277+W278+W279+W280+W281</f>
        <v>319.10000000000002</v>
      </c>
      <c r="X275" s="200">
        <f>X276+X277+X278+X279+X280+X281</f>
        <v>319.10000000000002</v>
      </c>
      <c r="Y275" s="201">
        <f>X275/W275*1</f>
        <v>1</v>
      </c>
      <c r="Z275" s="200">
        <f t="shared" ref="Z275:AA275" si="678">Z276+Z277+Z278+Z279+Z280+Z281</f>
        <v>0</v>
      </c>
      <c r="AA275" s="200">
        <f t="shared" si="678"/>
        <v>0</v>
      </c>
      <c r="AB275" s="356"/>
      <c r="AC275" s="200">
        <f t="shared" ref="AC275:AD275" si="679">AC276+AC277+AC278+AC279+AC280+AC281</f>
        <v>0</v>
      </c>
      <c r="AD275" s="200">
        <f t="shared" si="679"/>
        <v>0</v>
      </c>
      <c r="AE275" s="201"/>
      <c r="AF275" s="200">
        <f t="shared" ref="AF275:AG275" si="680">AF276+AF277+AF278+AF279+AF280+AF281</f>
        <v>0</v>
      </c>
      <c r="AG275" s="200">
        <f t="shared" si="680"/>
        <v>0</v>
      </c>
      <c r="AH275" s="356"/>
      <c r="AI275" s="200">
        <f t="shared" ref="AI275:AJ275" si="681">AI276+AI277+AI278+AI279+AI280+AI281</f>
        <v>0</v>
      </c>
      <c r="AJ275" s="200">
        <f t="shared" si="681"/>
        <v>0</v>
      </c>
      <c r="AK275" s="202"/>
      <c r="AL275" s="200">
        <f t="shared" ref="AL275:AM275" si="682">AL276+AL277+AL278+AL279+AL280+AL281</f>
        <v>0</v>
      </c>
      <c r="AM275" s="200">
        <f t="shared" si="682"/>
        <v>0</v>
      </c>
      <c r="AN275" s="356"/>
      <c r="AO275" s="200">
        <f>AO276+AO277+AO278+AO279+AO280+AO281</f>
        <v>0</v>
      </c>
      <c r="AP275" s="200">
        <f>AP276+AP277+AP278+AP279+AP280+AP281</f>
        <v>0</v>
      </c>
      <c r="AQ275" s="356"/>
      <c r="AR275" s="578" t="s">
        <v>522</v>
      </c>
    </row>
    <row r="276" spans="1:44" s="285" customFormat="1" ht="103.5" customHeight="1" x14ac:dyDescent="0.25">
      <c r="A276" s="679"/>
      <c r="B276" s="656"/>
      <c r="C276" s="656"/>
      <c r="D276" s="563" t="s">
        <v>37</v>
      </c>
      <c r="E276" s="564">
        <f>H276+K276+N276+Q276+T276+W276+Z276+AC276+AF276+AI276+AL276+AO276</f>
        <v>0</v>
      </c>
      <c r="F276" s="564">
        <f>I276+L276+O276+R276+U276+X276+AA276+AD276+AG276+AJ276+AM276+AP276</f>
        <v>0</v>
      </c>
      <c r="G276" s="204"/>
      <c r="H276" s="564">
        <f>H373</f>
        <v>0</v>
      </c>
      <c r="I276" s="564">
        <f>I373</f>
        <v>0</v>
      </c>
      <c r="J276" s="204"/>
      <c r="K276" s="564">
        <f>K373</f>
        <v>0</v>
      </c>
      <c r="L276" s="564">
        <f>L373</f>
        <v>0</v>
      </c>
      <c r="M276" s="204"/>
      <c r="N276" s="564">
        <f>N373</f>
        <v>0</v>
      </c>
      <c r="O276" s="564">
        <f>O373</f>
        <v>0</v>
      </c>
      <c r="P276" s="204"/>
      <c r="Q276" s="564"/>
      <c r="R276" s="564">
        <f>R373</f>
        <v>0</v>
      </c>
      <c r="S276" s="204"/>
      <c r="T276" s="564">
        <f>T373</f>
        <v>0</v>
      </c>
      <c r="U276" s="564">
        <f>U373</f>
        <v>0</v>
      </c>
      <c r="V276" s="204"/>
      <c r="W276" s="564">
        <f>W373</f>
        <v>0</v>
      </c>
      <c r="X276" s="564">
        <f>X373</f>
        <v>0</v>
      </c>
      <c r="Y276" s="204"/>
      <c r="Z276" s="564">
        <f>Z373</f>
        <v>0</v>
      </c>
      <c r="AA276" s="564">
        <f>AA373</f>
        <v>0</v>
      </c>
      <c r="AB276" s="204"/>
      <c r="AC276" s="564">
        <f>AC373</f>
        <v>0</v>
      </c>
      <c r="AD276" s="564">
        <f>AD373</f>
        <v>0</v>
      </c>
      <c r="AE276" s="204"/>
      <c r="AF276" s="564">
        <f>AF373</f>
        <v>0</v>
      </c>
      <c r="AG276" s="564">
        <f>AG373</f>
        <v>0</v>
      </c>
      <c r="AH276" s="204"/>
      <c r="AI276" s="564">
        <f>AI373</f>
        <v>0</v>
      </c>
      <c r="AJ276" s="564">
        <f>AJ373</f>
        <v>0</v>
      </c>
      <c r="AK276" s="318"/>
      <c r="AL276" s="564">
        <f>AL373</f>
        <v>0</v>
      </c>
      <c r="AM276" s="564">
        <f>AM373</f>
        <v>0</v>
      </c>
      <c r="AN276" s="204"/>
      <c r="AO276" s="564">
        <f>AO373</f>
        <v>0</v>
      </c>
      <c r="AP276" s="564">
        <f>AP373</f>
        <v>0</v>
      </c>
      <c r="AQ276" s="204"/>
      <c r="AR276" s="259"/>
    </row>
    <row r="277" spans="1:44" s="285" customFormat="1" ht="114.75" customHeight="1" x14ac:dyDescent="0.25">
      <c r="A277" s="679"/>
      <c r="B277" s="656"/>
      <c r="C277" s="656"/>
      <c r="D277" s="562" t="s">
        <v>2</v>
      </c>
      <c r="E277" s="564">
        <f t="shared" ref="E277:E281" si="683">H277+K277+N277+Q277+T277+W277+Z277+AC277+AF277+AI277+AL277+AO277</f>
        <v>0</v>
      </c>
      <c r="F277" s="564">
        <f t="shared" ref="F277:F281" si="684">I277+L277+O277+R277+U277+X277+AA277+AD277+AG277+AJ277+AM277+AP277</f>
        <v>0</v>
      </c>
      <c r="G277" s="204"/>
      <c r="H277" s="564">
        <f t="shared" ref="H277:I277" si="685">H374</f>
        <v>0</v>
      </c>
      <c r="I277" s="564">
        <f t="shared" si="685"/>
        <v>0</v>
      </c>
      <c r="J277" s="204"/>
      <c r="K277" s="564">
        <f t="shared" ref="K277:L277" si="686">K374</f>
        <v>0</v>
      </c>
      <c r="L277" s="564">
        <f t="shared" si="686"/>
        <v>0</v>
      </c>
      <c r="M277" s="204"/>
      <c r="N277" s="564">
        <f t="shared" ref="N277:O277" si="687">N374</f>
        <v>0</v>
      </c>
      <c r="O277" s="564">
        <f t="shared" si="687"/>
        <v>0</v>
      </c>
      <c r="P277" s="204"/>
      <c r="Q277" s="564"/>
      <c r="R277" s="564">
        <f t="shared" ref="R277:R281" si="688">R374</f>
        <v>0</v>
      </c>
      <c r="S277" s="204"/>
      <c r="T277" s="564">
        <f t="shared" ref="T277:U277" si="689">T374</f>
        <v>0</v>
      </c>
      <c r="U277" s="564">
        <f t="shared" si="689"/>
        <v>0</v>
      </c>
      <c r="V277" s="204"/>
      <c r="W277" s="564">
        <f t="shared" ref="W277:X277" si="690">W374</f>
        <v>0</v>
      </c>
      <c r="X277" s="564">
        <f t="shared" si="690"/>
        <v>0</v>
      </c>
      <c r="Y277" s="204"/>
      <c r="Z277" s="564">
        <f t="shared" ref="Z277:AA277" si="691">Z374</f>
        <v>0</v>
      </c>
      <c r="AA277" s="564">
        <f t="shared" si="691"/>
        <v>0</v>
      </c>
      <c r="AB277" s="204"/>
      <c r="AC277" s="564">
        <f t="shared" ref="AC277:AD277" si="692">AC374</f>
        <v>0</v>
      </c>
      <c r="AD277" s="564">
        <f t="shared" si="692"/>
        <v>0</v>
      </c>
      <c r="AE277" s="204"/>
      <c r="AF277" s="564">
        <f t="shared" ref="AF277:AG277" si="693">AF374</f>
        <v>0</v>
      </c>
      <c r="AG277" s="564">
        <f t="shared" si="693"/>
        <v>0</v>
      </c>
      <c r="AH277" s="204"/>
      <c r="AI277" s="564">
        <f t="shared" ref="AI277:AJ277" si="694">AI374</f>
        <v>0</v>
      </c>
      <c r="AJ277" s="564">
        <f t="shared" si="694"/>
        <v>0</v>
      </c>
      <c r="AK277" s="318"/>
      <c r="AL277" s="564">
        <f t="shared" ref="AL277:AM277" si="695">AL374</f>
        <v>0</v>
      </c>
      <c r="AM277" s="564">
        <f t="shared" si="695"/>
        <v>0</v>
      </c>
      <c r="AN277" s="204"/>
      <c r="AO277" s="564">
        <f t="shared" ref="AO277:AP277" si="696">AO374</f>
        <v>0</v>
      </c>
      <c r="AP277" s="564">
        <f t="shared" si="696"/>
        <v>0</v>
      </c>
      <c r="AQ277" s="204"/>
      <c r="AR277" s="259"/>
    </row>
    <row r="278" spans="1:44" s="285" customFormat="1" ht="390" customHeight="1" x14ac:dyDescent="0.25">
      <c r="A278" s="679"/>
      <c r="B278" s="656"/>
      <c r="C278" s="656"/>
      <c r="D278" s="562" t="s">
        <v>284</v>
      </c>
      <c r="E278" s="595">
        <f>W278</f>
        <v>319.10000000000002</v>
      </c>
      <c r="F278" s="595">
        <f t="shared" si="684"/>
        <v>319.10000000000002</v>
      </c>
      <c r="G278" s="201">
        <f t="shared" ref="G278" si="697">F278/E278</f>
        <v>1</v>
      </c>
      <c r="H278" s="564">
        <f t="shared" ref="H278:I278" si="698">H375</f>
        <v>0</v>
      </c>
      <c r="I278" s="564">
        <f t="shared" si="698"/>
        <v>0</v>
      </c>
      <c r="J278" s="204"/>
      <c r="K278" s="564">
        <f t="shared" ref="K278:L278" si="699">K375</f>
        <v>0</v>
      </c>
      <c r="L278" s="564">
        <f t="shared" si="699"/>
        <v>0</v>
      </c>
      <c r="M278" s="204"/>
      <c r="N278" s="564">
        <f t="shared" ref="N278:O278" si="700">N375</f>
        <v>0</v>
      </c>
      <c r="O278" s="564">
        <f t="shared" si="700"/>
        <v>0</v>
      </c>
      <c r="P278" s="204"/>
      <c r="Q278" s="564"/>
      <c r="R278" s="564">
        <f t="shared" si="688"/>
        <v>0</v>
      </c>
      <c r="S278" s="204"/>
      <c r="T278" s="564"/>
      <c r="U278" s="564">
        <f>U375</f>
        <v>0</v>
      </c>
      <c r="V278" s="204"/>
      <c r="W278" s="564">
        <v>319.10000000000002</v>
      </c>
      <c r="X278" s="564">
        <v>319.10000000000002</v>
      </c>
      <c r="Y278" s="201">
        <f>X278/W278*1</f>
        <v>1</v>
      </c>
      <c r="Z278" s="564">
        <f t="shared" ref="Z278:AA278" si="701">Z375</f>
        <v>0</v>
      </c>
      <c r="AA278" s="564">
        <f t="shared" si="701"/>
        <v>0</v>
      </c>
      <c r="AB278" s="204"/>
      <c r="AC278" s="564">
        <v>0</v>
      </c>
      <c r="AD278" s="564"/>
      <c r="AE278" s="201"/>
      <c r="AF278" s="564">
        <f t="shared" ref="AF278:AG278" si="702">AF375</f>
        <v>0</v>
      </c>
      <c r="AG278" s="564">
        <f t="shared" si="702"/>
        <v>0</v>
      </c>
      <c r="AH278" s="204"/>
      <c r="AI278" s="564">
        <f t="shared" ref="AI278:AJ278" si="703">AI375</f>
        <v>0</v>
      </c>
      <c r="AJ278" s="564">
        <f t="shared" si="703"/>
        <v>0</v>
      </c>
      <c r="AK278" s="201"/>
      <c r="AL278" s="564">
        <f t="shared" ref="AL278:AM278" si="704">AL375</f>
        <v>0</v>
      </c>
      <c r="AM278" s="564">
        <f t="shared" si="704"/>
        <v>0</v>
      </c>
      <c r="AN278" s="204"/>
      <c r="AO278" s="564">
        <f t="shared" ref="AO278:AP278" si="705">AO375</f>
        <v>0</v>
      </c>
      <c r="AP278" s="564">
        <f t="shared" si="705"/>
        <v>0</v>
      </c>
      <c r="AQ278" s="204"/>
      <c r="AR278" s="358" t="s">
        <v>523</v>
      </c>
    </row>
    <row r="279" spans="1:44" s="285" customFormat="1" ht="354" customHeight="1" x14ac:dyDescent="0.25">
      <c r="A279" s="679"/>
      <c r="B279" s="656"/>
      <c r="C279" s="656"/>
      <c r="D279" s="562" t="s">
        <v>292</v>
      </c>
      <c r="E279" s="586">
        <f t="shared" si="683"/>
        <v>0</v>
      </c>
      <c r="F279" s="586">
        <f t="shared" si="684"/>
        <v>0</v>
      </c>
      <c r="G279" s="204"/>
      <c r="H279" s="564">
        <f t="shared" ref="H279:I279" si="706">H376</f>
        <v>0</v>
      </c>
      <c r="I279" s="564">
        <f t="shared" si="706"/>
        <v>0</v>
      </c>
      <c r="J279" s="204"/>
      <c r="K279" s="564">
        <f t="shared" ref="K279:L279" si="707">K376</f>
        <v>0</v>
      </c>
      <c r="L279" s="564">
        <f t="shared" si="707"/>
        <v>0</v>
      </c>
      <c r="M279" s="204"/>
      <c r="N279" s="564">
        <f t="shared" ref="N279:O279" si="708">N376</f>
        <v>0</v>
      </c>
      <c r="O279" s="564">
        <f t="shared" si="708"/>
        <v>0</v>
      </c>
      <c r="P279" s="204"/>
      <c r="Q279" s="564"/>
      <c r="R279" s="564">
        <f t="shared" si="688"/>
        <v>0</v>
      </c>
      <c r="S279" s="204"/>
      <c r="T279" s="564">
        <f t="shared" ref="T279:U279" si="709">T376</f>
        <v>0</v>
      </c>
      <c r="U279" s="564">
        <f t="shared" si="709"/>
        <v>0</v>
      </c>
      <c r="V279" s="204"/>
      <c r="W279" s="564">
        <f t="shared" ref="W279:X279" si="710">W376</f>
        <v>0</v>
      </c>
      <c r="X279" s="564">
        <f t="shared" si="710"/>
        <v>0</v>
      </c>
      <c r="Y279" s="204"/>
      <c r="Z279" s="564">
        <f t="shared" ref="Z279:AA279" si="711">Z376</f>
        <v>0</v>
      </c>
      <c r="AA279" s="564">
        <f t="shared" si="711"/>
        <v>0</v>
      </c>
      <c r="AB279" s="204"/>
      <c r="AC279" s="564">
        <f t="shared" ref="AC279:AD279" si="712">AC376</f>
        <v>0</v>
      </c>
      <c r="AD279" s="564">
        <f t="shared" si="712"/>
        <v>0</v>
      </c>
      <c r="AE279" s="204"/>
      <c r="AF279" s="564">
        <f t="shared" ref="AF279:AG279" si="713">AF376</f>
        <v>0</v>
      </c>
      <c r="AG279" s="564">
        <f t="shared" si="713"/>
        <v>0</v>
      </c>
      <c r="AH279" s="204"/>
      <c r="AI279" s="564">
        <f t="shared" ref="AI279:AJ279" si="714">AI376</f>
        <v>0</v>
      </c>
      <c r="AJ279" s="564">
        <f t="shared" si="714"/>
        <v>0</v>
      </c>
      <c r="AK279" s="318"/>
      <c r="AL279" s="564">
        <f t="shared" ref="AL279:AM279" si="715">AL376</f>
        <v>0</v>
      </c>
      <c r="AM279" s="564">
        <f t="shared" si="715"/>
        <v>0</v>
      </c>
      <c r="AN279" s="204"/>
      <c r="AO279" s="564">
        <f t="shared" ref="AO279:AP279" si="716">AO376</f>
        <v>0</v>
      </c>
      <c r="AP279" s="564">
        <f t="shared" si="716"/>
        <v>0</v>
      </c>
      <c r="AQ279" s="204"/>
      <c r="AR279" s="259"/>
    </row>
    <row r="280" spans="1:44" s="285" customFormat="1" ht="79.5" customHeight="1" x14ac:dyDescent="0.25">
      <c r="A280" s="679"/>
      <c r="B280" s="656"/>
      <c r="C280" s="656"/>
      <c r="D280" s="562" t="s">
        <v>285</v>
      </c>
      <c r="E280" s="564">
        <f t="shared" si="683"/>
        <v>0</v>
      </c>
      <c r="F280" s="564">
        <f t="shared" si="684"/>
        <v>0</v>
      </c>
      <c r="G280" s="204"/>
      <c r="H280" s="564">
        <f t="shared" ref="H280:I280" si="717">H377</f>
        <v>0</v>
      </c>
      <c r="I280" s="564">
        <f t="shared" si="717"/>
        <v>0</v>
      </c>
      <c r="J280" s="204"/>
      <c r="K280" s="564">
        <f t="shared" ref="K280:L280" si="718">K377</f>
        <v>0</v>
      </c>
      <c r="L280" s="564">
        <f t="shared" si="718"/>
        <v>0</v>
      </c>
      <c r="M280" s="204"/>
      <c r="N280" s="564">
        <f t="shared" ref="N280:O280" si="719">N377</f>
        <v>0</v>
      </c>
      <c r="O280" s="564">
        <f t="shared" si="719"/>
        <v>0</v>
      </c>
      <c r="P280" s="204"/>
      <c r="Q280" s="564"/>
      <c r="R280" s="564">
        <f t="shared" si="688"/>
        <v>0</v>
      </c>
      <c r="S280" s="204"/>
      <c r="T280" s="564">
        <f t="shared" ref="T280:U280" si="720">T377</f>
        <v>0</v>
      </c>
      <c r="U280" s="564">
        <f t="shared" si="720"/>
        <v>0</v>
      </c>
      <c r="V280" s="204"/>
      <c r="W280" s="564">
        <f t="shared" ref="W280:X280" si="721">W377</f>
        <v>0</v>
      </c>
      <c r="X280" s="564">
        <f t="shared" si="721"/>
        <v>0</v>
      </c>
      <c r="Y280" s="204"/>
      <c r="Z280" s="564">
        <f t="shared" ref="Z280:AA280" si="722">Z377</f>
        <v>0</v>
      </c>
      <c r="AA280" s="564">
        <f t="shared" si="722"/>
        <v>0</v>
      </c>
      <c r="AB280" s="204"/>
      <c r="AC280" s="564">
        <f t="shared" ref="AC280:AD280" si="723">AC377</f>
        <v>0</v>
      </c>
      <c r="AD280" s="564">
        <f t="shared" si="723"/>
        <v>0</v>
      </c>
      <c r="AE280" s="204"/>
      <c r="AF280" s="564">
        <f t="shared" ref="AF280:AG280" si="724">AF377</f>
        <v>0</v>
      </c>
      <c r="AG280" s="564">
        <f t="shared" si="724"/>
        <v>0</v>
      </c>
      <c r="AH280" s="204"/>
      <c r="AI280" s="564">
        <f t="shared" ref="AI280:AJ280" si="725">AI377</f>
        <v>0</v>
      </c>
      <c r="AJ280" s="564">
        <f t="shared" si="725"/>
        <v>0</v>
      </c>
      <c r="AK280" s="318"/>
      <c r="AL280" s="564">
        <f t="shared" ref="AL280:AM280" si="726">AL377</f>
        <v>0</v>
      </c>
      <c r="AM280" s="564">
        <f t="shared" si="726"/>
        <v>0</v>
      </c>
      <c r="AN280" s="204"/>
      <c r="AO280" s="564">
        <f t="shared" ref="AO280:AP280" si="727">AO377</f>
        <v>0</v>
      </c>
      <c r="AP280" s="564">
        <f t="shared" si="727"/>
        <v>0</v>
      </c>
      <c r="AQ280" s="204"/>
      <c r="AR280" s="259"/>
    </row>
    <row r="281" spans="1:44" s="285" customFormat="1" ht="102" customHeight="1" thickBot="1" x14ac:dyDescent="0.3">
      <c r="A281" s="680"/>
      <c r="B281" s="682"/>
      <c r="C281" s="682"/>
      <c r="D281" s="566" t="s">
        <v>43</v>
      </c>
      <c r="E281" s="208">
        <f t="shared" si="683"/>
        <v>0</v>
      </c>
      <c r="F281" s="208">
        <f t="shared" si="684"/>
        <v>0</v>
      </c>
      <c r="G281" s="346"/>
      <c r="H281" s="208">
        <f t="shared" ref="H281:I281" si="728">H378</f>
        <v>0</v>
      </c>
      <c r="I281" s="208">
        <f t="shared" si="728"/>
        <v>0</v>
      </c>
      <c r="J281" s="346"/>
      <c r="K281" s="208">
        <f t="shared" ref="K281:L281" si="729">K378</f>
        <v>0</v>
      </c>
      <c r="L281" s="208">
        <f t="shared" si="729"/>
        <v>0</v>
      </c>
      <c r="M281" s="346"/>
      <c r="N281" s="208">
        <f t="shared" ref="N281:O281" si="730">N378</f>
        <v>0</v>
      </c>
      <c r="O281" s="208">
        <f t="shared" si="730"/>
        <v>0</v>
      </c>
      <c r="P281" s="346"/>
      <c r="Q281" s="208"/>
      <c r="R281" s="208">
        <f t="shared" si="688"/>
        <v>0</v>
      </c>
      <c r="S281" s="346"/>
      <c r="T281" s="208">
        <f t="shared" ref="T281:U281" si="731">T378</f>
        <v>0</v>
      </c>
      <c r="U281" s="208">
        <f t="shared" si="731"/>
        <v>0</v>
      </c>
      <c r="V281" s="346"/>
      <c r="W281" s="208">
        <f t="shared" ref="W281:X281" si="732">W378</f>
        <v>0</v>
      </c>
      <c r="X281" s="208">
        <f t="shared" si="732"/>
        <v>0</v>
      </c>
      <c r="Y281" s="346"/>
      <c r="Z281" s="208">
        <f t="shared" ref="Z281:AA281" si="733">Z378</f>
        <v>0</v>
      </c>
      <c r="AA281" s="208">
        <f t="shared" si="733"/>
        <v>0</v>
      </c>
      <c r="AB281" s="346"/>
      <c r="AC281" s="208">
        <f t="shared" ref="AC281:AD281" si="734">AC378</f>
        <v>0</v>
      </c>
      <c r="AD281" s="208">
        <f t="shared" si="734"/>
        <v>0</v>
      </c>
      <c r="AE281" s="346"/>
      <c r="AF281" s="208">
        <f t="shared" ref="AF281:AG281" si="735">AF378</f>
        <v>0</v>
      </c>
      <c r="AG281" s="208">
        <f t="shared" si="735"/>
        <v>0</v>
      </c>
      <c r="AH281" s="346"/>
      <c r="AI281" s="208">
        <f t="shared" ref="AI281:AJ281" si="736">AI378</f>
        <v>0</v>
      </c>
      <c r="AJ281" s="208">
        <f t="shared" si="736"/>
        <v>0</v>
      </c>
      <c r="AK281" s="350"/>
      <c r="AL281" s="208">
        <f t="shared" ref="AL281:AM281" si="737">AL378</f>
        <v>0</v>
      </c>
      <c r="AM281" s="208">
        <f t="shared" si="737"/>
        <v>0</v>
      </c>
      <c r="AN281" s="346"/>
      <c r="AO281" s="208">
        <f t="shared" ref="AO281:AP281" si="738">AO378</f>
        <v>0</v>
      </c>
      <c r="AP281" s="208">
        <f t="shared" si="738"/>
        <v>0</v>
      </c>
      <c r="AQ281" s="346"/>
      <c r="AR281" s="349"/>
    </row>
    <row r="282" spans="1:44" s="285" customFormat="1" ht="165" customHeight="1" x14ac:dyDescent="0.25">
      <c r="A282" s="678" t="s">
        <v>494</v>
      </c>
      <c r="B282" s="681" t="s">
        <v>495</v>
      </c>
      <c r="C282" s="681"/>
      <c r="D282" s="565" t="s">
        <v>41</v>
      </c>
      <c r="E282" s="200">
        <f>H282+K282+N282+Q282+T282+W282+Z282+AC282+AF282+AI282+AL282+AO282</f>
        <v>180</v>
      </c>
      <c r="F282" s="200">
        <f>I282+L282+O282+R282+U282+X282+AA282+AD282+AG282+AJ282+AM282+AP282</f>
        <v>180</v>
      </c>
      <c r="G282" s="202">
        <f>F282/E282</f>
        <v>1</v>
      </c>
      <c r="H282" s="200">
        <f>H283+H284+H285+H286+H287+H288</f>
        <v>0</v>
      </c>
      <c r="I282" s="200">
        <f>I283+I284+I285+I286+I287+I288</f>
        <v>0</v>
      </c>
      <c r="J282" s="356"/>
      <c r="K282" s="200">
        <f>K283+K284+K285+K286+K287+K288</f>
        <v>0</v>
      </c>
      <c r="L282" s="200">
        <f>L283+L284+L285+L286+L287+L288</f>
        <v>0</v>
      </c>
      <c r="M282" s="356"/>
      <c r="N282" s="200">
        <f>N283+N284+N285+N286+N287+N288</f>
        <v>0</v>
      </c>
      <c r="O282" s="200">
        <f>O283+O284+O285+O286+O287+O288</f>
        <v>0</v>
      </c>
      <c r="P282" s="356"/>
      <c r="Q282" s="200">
        <f>Q283+Q284+Q285+Q286+Q287+Q288</f>
        <v>0</v>
      </c>
      <c r="R282" s="200">
        <f>R283+R284+R285+R286+R287+R288</f>
        <v>0</v>
      </c>
      <c r="S282" s="356"/>
      <c r="T282" s="200">
        <f>T283+T284+T285+T286+T287+T288</f>
        <v>0</v>
      </c>
      <c r="U282" s="200">
        <f>U283+U284+U285+U286+U287+U288</f>
        <v>0</v>
      </c>
      <c r="V282" s="356"/>
      <c r="W282" s="200">
        <f>W283+W284+W285+W286+W287+W288</f>
        <v>180</v>
      </c>
      <c r="X282" s="200">
        <f>X283+X284+X285+X286+X287+X288</f>
        <v>180</v>
      </c>
      <c r="Y282" s="201">
        <f>X282/W282*1</f>
        <v>1</v>
      </c>
      <c r="Z282" s="200">
        <f t="shared" ref="Z282:AA282" si="739">Z283+Z284+Z285+Z286+Z287+Z288</f>
        <v>0</v>
      </c>
      <c r="AA282" s="200">
        <f t="shared" si="739"/>
        <v>0</v>
      </c>
      <c r="AB282" s="356"/>
      <c r="AC282" s="200">
        <f t="shared" ref="AC282:AD282" si="740">AC283+AC284+AC285+AC286+AC287+AC288</f>
        <v>0</v>
      </c>
      <c r="AD282" s="200">
        <f t="shared" si="740"/>
        <v>0</v>
      </c>
      <c r="AE282" s="201"/>
      <c r="AF282" s="200">
        <f t="shared" ref="AF282:AG282" si="741">AF283+AF284+AF285+AF286+AF287+AF288</f>
        <v>0</v>
      </c>
      <c r="AG282" s="200">
        <f t="shared" si="741"/>
        <v>0</v>
      </c>
      <c r="AH282" s="356"/>
      <c r="AI282" s="200">
        <f t="shared" ref="AI282:AJ282" si="742">AI283+AI284+AI285+AI286+AI287+AI288</f>
        <v>0</v>
      </c>
      <c r="AJ282" s="200">
        <f t="shared" si="742"/>
        <v>0</v>
      </c>
      <c r="AK282" s="202"/>
      <c r="AL282" s="200">
        <f t="shared" ref="AL282:AM282" si="743">AL283+AL284+AL285+AL286+AL287+AL288</f>
        <v>0</v>
      </c>
      <c r="AM282" s="200">
        <f t="shared" si="743"/>
        <v>0</v>
      </c>
      <c r="AN282" s="356"/>
      <c r="AO282" s="200">
        <f>AO283+AO284+AO285+AO286+AO287+AO288</f>
        <v>0</v>
      </c>
      <c r="AP282" s="200">
        <f>AP283+AP284+AP285+AP286+AP287+AP288</f>
        <v>0</v>
      </c>
      <c r="AQ282" s="356"/>
      <c r="AR282" s="578" t="s">
        <v>524</v>
      </c>
    </row>
    <row r="283" spans="1:44" s="285" customFormat="1" ht="103.5" customHeight="1" x14ac:dyDescent="0.25">
      <c r="A283" s="679"/>
      <c r="B283" s="656"/>
      <c r="C283" s="656"/>
      <c r="D283" s="563" t="s">
        <v>37</v>
      </c>
      <c r="E283" s="564">
        <f>H283+K283+N283+Q283+T283+W283+Z283+AC283+AF283+AI283+AL283+AO283</f>
        <v>0</v>
      </c>
      <c r="F283" s="564">
        <f>I283+L283+O283+R283+U283+X283+AA283+AD283+AG283+AJ283+AM283+AP283</f>
        <v>0</v>
      </c>
      <c r="G283" s="204"/>
      <c r="H283" s="564">
        <f>H373</f>
        <v>0</v>
      </c>
      <c r="I283" s="564">
        <f>I373</f>
        <v>0</v>
      </c>
      <c r="J283" s="204"/>
      <c r="K283" s="564">
        <f>K373</f>
        <v>0</v>
      </c>
      <c r="L283" s="564">
        <f>L373</f>
        <v>0</v>
      </c>
      <c r="M283" s="204"/>
      <c r="N283" s="564">
        <f>N373</f>
        <v>0</v>
      </c>
      <c r="O283" s="564">
        <f>O373</f>
        <v>0</v>
      </c>
      <c r="P283" s="204"/>
      <c r="Q283" s="564"/>
      <c r="R283" s="564">
        <f>R373</f>
        <v>0</v>
      </c>
      <c r="S283" s="204"/>
      <c r="T283" s="564">
        <f>T373</f>
        <v>0</v>
      </c>
      <c r="U283" s="564">
        <f>U373</f>
        <v>0</v>
      </c>
      <c r="V283" s="204"/>
      <c r="W283" s="564">
        <f>W373</f>
        <v>0</v>
      </c>
      <c r="X283" s="564">
        <f>X373</f>
        <v>0</v>
      </c>
      <c r="Y283" s="204"/>
      <c r="Z283" s="564">
        <f>Z373</f>
        <v>0</v>
      </c>
      <c r="AA283" s="564">
        <f>AA373</f>
        <v>0</v>
      </c>
      <c r="AB283" s="204"/>
      <c r="AC283" s="564">
        <f>AC373</f>
        <v>0</v>
      </c>
      <c r="AD283" s="564">
        <f>AD373</f>
        <v>0</v>
      </c>
      <c r="AE283" s="204"/>
      <c r="AF283" s="564">
        <f>AF373</f>
        <v>0</v>
      </c>
      <c r="AG283" s="564">
        <f>AG373</f>
        <v>0</v>
      </c>
      <c r="AH283" s="204"/>
      <c r="AI283" s="564">
        <f>AI373</f>
        <v>0</v>
      </c>
      <c r="AJ283" s="564">
        <f>AJ373</f>
        <v>0</v>
      </c>
      <c r="AK283" s="318"/>
      <c r="AL283" s="564">
        <f>AL373</f>
        <v>0</v>
      </c>
      <c r="AM283" s="564">
        <f>AM373</f>
        <v>0</v>
      </c>
      <c r="AN283" s="204"/>
      <c r="AO283" s="564">
        <f>AO373</f>
        <v>0</v>
      </c>
      <c r="AP283" s="564">
        <f>AP373</f>
        <v>0</v>
      </c>
      <c r="AQ283" s="204"/>
      <c r="AR283" s="259"/>
    </row>
    <row r="284" spans="1:44" s="285" customFormat="1" ht="114.75" customHeight="1" x14ac:dyDescent="0.25">
      <c r="A284" s="679"/>
      <c r="B284" s="656"/>
      <c r="C284" s="656"/>
      <c r="D284" s="562" t="s">
        <v>2</v>
      </c>
      <c r="E284" s="564">
        <f t="shared" ref="E284:E288" si="744">H284+K284+N284+Q284+T284+W284+Z284+AC284+AF284+AI284+AL284+AO284</f>
        <v>0</v>
      </c>
      <c r="F284" s="564">
        <f t="shared" ref="F284:F288" si="745">I284+L284+O284+R284+U284+X284+AA284+AD284+AG284+AJ284+AM284+AP284</f>
        <v>0</v>
      </c>
      <c r="G284" s="204"/>
      <c r="H284" s="564">
        <f t="shared" ref="H284:I284" si="746">H374</f>
        <v>0</v>
      </c>
      <c r="I284" s="564">
        <f t="shared" si="746"/>
        <v>0</v>
      </c>
      <c r="J284" s="204"/>
      <c r="K284" s="564">
        <f t="shared" ref="K284:L284" si="747">K374</f>
        <v>0</v>
      </c>
      <c r="L284" s="564">
        <f t="shared" si="747"/>
        <v>0</v>
      </c>
      <c r="M284" s="204"/>
      <c r="N284" s="564">
        <f t="shared" ref="N284:O284" si="748">N374</f>
        <v>0</v>
      </c>
      <c r="O284" s="564">
        <f t="shared" si="748"/>
        <v>0</v>
      </c>
      <c r="P284" s="204"/>
      <c r="Q284" s="564"/>
      <c r="R284" s="564">
        <f t="shared" ref="R284:R288" si="749">R374</f>
        <v>0</v>
      </c>
      <c r="S284" s="204"/>
      <c r="T284" s="564">
        <f t="shared" ref="T284:U284" si="750">T374</f>
        <v>0</v>
      </c>
      <c r="U284" s="564">
        <f t="shared" si="750"/>
        <v>0</v>
      </c>
      <c r="V284" s="204"/>
      <c r="W284" s="564">
        <f t="shared" ref="W284:X284" si="751">W374</f>
        <v>0</v>
      </c>
      <c r="X284" s="564">
        <f t="shared" si="751"/>
        <v>0</v>
      </c>
      <c r="Y284" s="204"/>
      <c r="Z284" s="564">
        <f t="shared" ref="Z284:AA284" si="752">Z374</f>
        <v>0</v>
      </c>
      <c r="AA284" s="564">
        <f t="shared" si="752"/>
        <v>0</v>
      </c>
      <c r="AB284" s="204"/>
      <c r="AC284" s="564">
        <f t="shared" ref="AC284:AD284" si="753">AC374</f>
        <v>0</v>
      </c>
      <c r="AD284" s="564">
        <f t="shared" si="753"/>
        <v>0</v>
      </c>
      <c r="AE284" s="204"/>
      <c r="AF284" s="564">
        <f t="shared" ref="AF284:AG284" si="754">AF374</f>
        <v>0</v>
      </c>
      <c r="AG284" s="564">
        <f t="shared" si="754"/>
        <v>0</v>
      </c>
      <c r="AH284" s="204"/>
      <c r="AI284" s="564">
        <f t="shared" ref="AI284:AJ284" si="755">AI374</f>
        <v>0</v>
      </c>
      <c r="AJ284" s="564">
        <f t="shared" si="755"/>
        <v>0</v>
      </c>
      <c r="AK284" s="318"/>
      <c r="AL284" s="564">
        <f t="shared" ref="AL284:AM284" si="756">AL374</f>
        <v>0</v>
      </c>
      <c r="AM284" s="564">
        <f t="shared" si="756"/>
        <v>0</v>
      </c>
      <c r="AN284" s="204"/>
      <c r="AO284" s="564">
        <f t="shared" ref="AO284:AP284" si="757">AO374</f>
        <v>0</v>
      </c>
      <c r="AP284" s="564">
        <f t="shared" si="757"/>
        <v>0</v>
      </c>
      <c r="AQ284" s="204"/>
      <c r="AR284" s="259"/>
    </row>
    <row r="285" spans="1:44" s="285" customFormat="1" ht="402" customHeight="1" x14ac:dyDescent="0.25">
      <c r="A285" s="679"/>
      <c r="B285" s="656"/>
      <c r="C285" s="656"/>
      <c r="D285" s="562" t="s">
        <v>284</v>
      </c>
      <c r="E285" s="595">
        <f t="shared" si="744"/>
        <v>180</v>
      </c>
      <c r="F285" s="595">
        <f t="shared" si="745"/>
        <v>180</v>
      </c>
      <c r="G285" s="201">
        <f t="shared" ref="G285" si="758">F285/E285</f>
        <v>1</v>
      </c>
      <c r="H285" s="564">
        <f t="shared" ref="H285:I285" si="759">H375</f>
        <v>0</v>
      </c>
      <c r="I285" s="564">
        <f t="shared" si="759"/>
        <v>0</v>
      </c>
      <c r="J285" s="204"/>
      <c r="K285" s="564">
        <f t="shared" ref="K285:L285" si="760">K375</f>
        <v>0</v>
      </c>
      <c r="L285" s="564">
        <f t="shared" si="760"/>
        <v>0</v>
      </c>
      <c r="M285" s="204"/>
      <c r="N285" s="564">
        <f t="shared" ref="N285:O285" si="761">N375</f>
        <v>0</v>
      </c>
      <c r="O285" s="564">
        <f t="shared" si="761"/>
        <v>0</v>
      </c>
      <c r="P285" s="204"/>
      <c r="Q285" s="564"/>
      <c r="R285" s="564">
        <f t="shared" si="749"/>
        <v>0</v>
      </c>
      <c r="S285" s="204"/>
      <c r="T285" s="564"/>
      <c r="U285" s="564">
        <f>U375</f>
        <v>0</v>
      </c>
      <c r="V285" s="204"/>
      <c r="W285" s="564">
        <v>180</v>
      </c>
      <c r="X285" s="564">
        <v>180</v>
      </c>
      <c r="Y285" s="201">
        <f>X285/W285*1</f>
        <v>1</v>
      </c>
      <c r="Z285" s="564">
        <f t="shared" ref="Z285:AA285" si="762">Z375</f>
        <v>0</v>
      </c>
      <c r="AA285" s="564">
        <f t="shared" si="762"/>
        <v>0</v>
      </c>
      <c r="AB285" s="204"/>
      <c r="AC285" s="564"/>
      <c r="AD285" s="564"/>
      <c r="AE285" s="201"/>
      <c r="AF285" s="564">
        <f t="shared" ref="AF285:AG285" si="763">AF375</f>
        <v>0</v>
      </c>
      <c r="AG285" s="564">
        <f t="shared" si="763"/>
        <v>0</v>
      </c>
      <c r="AH285" s="204"/>
      <c r="AI285" s="564">
        <f t="shared" ref="AI285:AJ285" si="764">AI375</f>
        <v>0</v>
      </c>
      <c r="AJ285" s="564">
        <f t="shared" si="764"/>
        <v>0</v>
      </c>
      <c r="AK285" s="201"/>
      <c r="AL285" s="564">
        <f t="shared" ref="AL285:AM285" si="765">AL375</f>
        <v>0</v>
      </c>
      <c r="AM285" s="564">
        <f t="shared" si="765"/>
        <v>0</v>
      </c>
      <c r="AN285" s="204"/>
      <c r="AO285" s="564">
        <f t="shared" ref="AO285:AP285" si="766">AO375</f>
        <v>0</v>
      </c>
      <c r="AP285" s="564">
        <f t="shared" si="766"/>
        <v>0</v>
      </c>
      <c r="AQ285" s="204"/>
      <c r="AR285" s="358" t="s">
        <v>525</v>
      </c>
    </row>
    <row r="286" spans="1:44" s="285" customFormat="1" ht="354" customHeight="1" x14ac:dyDescent="0.25">
      <c r="A286" s="679"/>
      <c r="B286" s="656"/>
      <c r="C286" s="656"/>
      <c r="D286" s="562" t="s">
        <v>292</v>
      </c>
      <c r="E286" s="586">
        <f t="shared" si="744"/>
        <v>0</v>
      </c>
      <c r="F286" s="586">
        <f t="shared" si="745"/>
        <v>0</v>
      </c>
      <c r="G286" s="204"/>
      <c r="H286" s="564">
        <f t="shared" ref="H286:I286" si="767">H376</f>
        <v>0</v>
      </c>
      <c r="I286" s="564">
        <f t="shared" si="767"/>
        <v>0</v>
      </c>
      <c r="J286" s="204"/>
      <c r="K286" s="564">
        <f t="shared" ref="K286:L286" si="768">K376</f>
        <v>0</v>
      </c>
      <c r="L286" s="564">
        <f t="shared" si="768"/>
        <v>0</v>
      </c>
      <c r="M286" s="204"/>
      <c r="N286" s="564">
        <f t="shared" ref="N286:O286" si="769">N376</f>
        <v>0</v>
      </c>
      <c r="O286" s="564">
        <f t="shared" si="769"/>
        <v>0</v>
      </c>
      <c r="P286" s="204"/>
      <c r="Q286" s="564"/>
      <c r="R286" s="564">
        <f t="shared" si="749"/>
        <v>0</v>
      </c>
      <c r="S286" s="204"/>
      <c r="T286" s="564">
        <f t="shared" ref="T286:U286" si="770">T376</f>
        <v>0</v>
      </c>
      <c r="U286" s="564">
        <f t="shared" si="770"/>
        <v>0</v>
      </c>
      <c r="V286" s="204"/>
      <c r="W286" s="564">
        <f t="shared" ref="W286:X286" si="771">W376</f>
        <v>0</v>
      </c>
      <c r="X286" s="564">
        <f t="shared" si="771"/>
        <v>0</v>
      </c>
      <c r="Y286" s="204"/>
      <c r="Z286" s="564">
        <f t="shared" ref="Z286:AA286" si="772">Z376</f>
        <v>0</v>
      </c>
      <c r="AA286" s="564">
        <f t="shared" si="772"/>
        <v>0</v>
      </c>
      <c r="AB286" s="204"/>
      <c r="AC286" s="564">
        <f t="shared" ref="AC286:AD286" si="773">AC376</f>
        <v>0</v>
      </c>
      <c r="AD286" s="564">
        <f t="shared" si="773"/>
        <v>0</v>
      </c>
      <c r="AE286" s="204"/>
      <c r="AF286" s="564">
        <f t="shared" ref="AF286:AG286" si="774">AF376</f>
        <v>0</v>
      </c>
      <c r="AG286" s="564">
        <f t="shared" si="774"/>
        <v>0</v>
      </c>
      <c r="AH286" s="204"/>
      <c r="AI286" s="564">
        <f t="shared" ref="AI286:AJ286" si="775">AI376</f>
        <v>0</v>
      </c>
      <c r="AJ286" s="564">
        <f t="shared" si="775"/>
        <v>0</v>
      </c>
      <c r="AK286" s="318"/>
      <c r="AL286" s="564">
        <f t="shared" ref="AL286:AM286" si="776">AL376</f>
        <v>0</v>
      </c>
      <c r="AM286" s="564">
        <f t="shared" si="776"/>
        <v>0</v>
      </c>
      <c r="AN286" s="204"/>
      <c r="AO286" s="564">
        <f t="shared" ref="AO286:AP286" si="777">AO376</f>
        <v>0</v>
      </c>
      <c r="AP286" s="564">
        <f t="shared" si="777"/>
        <v>0</v>
      </c>
      <c r="AQ286" s="204"/>
      <c r="AR286" s="259"/>
    </row>
    <row r="287" spans="1:44" s="285" customFormat="1" ht="79.5" customHeight="1" x14ac:dyDescent="0.25">
      <c r="A287" s="679"/>
      <c r="B287" s="656"/>
      <c r="C287" s="656"/>
      <c r="D287" s="562" t="s">
        <v>285</v>
      </c>
      <c r="E287" s="564">
        <f t="shared" si="744"/>
        <v>0</v>
      </c>
      <c r="F287" s="564">
        <f t="shared" si="745"/>
        <v>0</v>
      </c>
      <c r="G287" s="204"/>
      <c r="H287" s="564">
        <f t="shared" ref="H287:I287" si="778">H377</f>
        <v>0</v>
      </c>
      <c r="I287" s="564">
        <f t="shared" si="778"/>
        <v>0</v>
      </c>
      <c r="J287" s="204"/>
      <c r="K287" s="564">
        <f t="shared" ref="K287:L287" si="779">K377</f>
        <v>0</v>
      </c>
      <c r="L287" s="564">
        <f t="shared" si="779"/>
        <v>0</v>
      </c>
      <c r="M287" s="204"/>
      <c r="N287" s="564">
        <f t="shared" ref="N287:O287" si="780">N377</f>
        <v>0</v>
      </c>
      <c r="O287" s="564">
        <f t="shared" si="780"/>
        <v>0</v>
      </c>
      <c r="P287" s="204"/>
      <c r="Q287" s="564"/>
      <c r="R287" s="564">
        <f t="shared" si="749"/>
        <v>0</v>
      </c>
      <c r="S287" s="204"/>
      <c r="T287" s="564">
        <f t="shared" ref="T287:U287" si="781">T377</f>
        <v>0</v>
      </c>
      <c r="U287" s="564">
        <f t="shared" si="781"/>
        <v>0</v>
      </c>
      <c r="V287" s="204"/>
      <c r="W287" s="564">
        <f t="shared" ref="W287:X287" si="782">W377</f>
        <v>0</v>
      </c>
      <c r="X287" s="564">
        <f t="shared" si="782"/>
        <v>0</v>
      </c>
      <c r="Y287" s="204"/>
      <c r="Z287" s="564">
        <f t="shared" ref="Z287:AA287" si="783">Z377</f>
        <v>0</v>
      </c>
      <c r="AA287" s="564">
        <f t="shared" si="783"/>
        <v>0</v>
      </c>
      <c r="AB287" s="204"/>
      <c r="AC287" s="564">
        <f t="shared" ref="AC287:AD287" si="784">AC377</f>
        <v>0</v>
      </c>
      <c r="AD287" s="564">
        <f t="shared" si="784"/>
        <v>0</v>
      </c>
      <c r="AE287" s="204"/>
      <c r="AF287" s="564">
        <f t="shared" ref="AF287:AG287" si="785">AF377</f>
        <v>0</v>
      </c>
      <c r="AG287" s="564">
        <f t="shared" si="785"/>
        <v>0</v>
      </c>
      <c r="AH287" s="204"/>
      <c r="AI287" s="564">
        <f t="shared" ref="AI287:AJ287" si="786">AI377</f>
        <v>0</v>
      </c>
      <c r="AJ287" s="564">
        <f t="shared" si="786"/>
        <v>0</v>
      </c>
      <c r="AK287" s="318"/>
      <c r="AL287" s="564">
        <f t="shared" ref="AL287:AM287" si="787">AL377</f>
        <v>0</v>
      </c>
      <c r="AM287" s="564">
        <f t="shared" si="787"/>
        <v>0</v>
      </c>
      <c r="AN287" s="204"/>
      <c r="AO287" s="564">
        <f t="shared" ref="AO287:AP287" si="788">AO377</f>
        <v>0</v>
      </c>
      <c r="AP287" s="564">
        <f t="shared" si="788"/>
        <v>0</v>
      </c>
      <c r="AQ287" s="204"/>
      <c r="AR287" s="259"/>
    </row>
    <row r="288" spans="1:44" s="285" customFormat="1" ht="102" customHeight="1" thickBot="1" x14ac:dyDescent="0.3">
      <c r="A288" s="680"/>
      <c r="B288" s="682"/>
      <c r="C288" s="682"/>
      <c r="D288" s="566" t="s">
        <v>43</v>
      </c>
      <c r="E288" s="208">
        <f t="shared" si="744"/>
        <v>0</v>
      </c>
      <c r="F288" s="208">
        <f t="shared" si="745"/>
        <v>0</v>
      </c>
      <c r="G288" s="346"/>
      <c r="H288" s="208">
        <f t="shared" ref="H288:I288" si="789">H378</f>
        <v>0</v>
      </c>
      <c r="I288" s="208">
        <f t="shared" si="789"/>
        <v>0</v>
      </c>
      <c r="J288" s="346"/>
      <c r="K288" s="208">
        <f t="shared" ref="K288:L288" si="790">K378</f>
        <v>0</v>
      </c>
      <c r="L288" s="208">
        <f t="shared" si="790"/>
        <v>0</v>
      </c>
      <c r="M288" s="346"/>
      <c r="N288" s="208">
        <f t="shared" ref="N288:O288" si="791">N378</f>
        <v>0</v>
      </c>
      <c r="O288" s="208">
        <f t="shared" si="791"/>
        <v>0</v>
      </c>
      <c r="P288" s="346"/>
      <c r="Q288" s="208"/>
      <c r="R288" s="208">
        <f t="shared" si="749"/>
        <v>0</v>
      </c>
      <c r="S288" s="346"/>
      <c r="T288" s="208">
        <f t="shared" ref="T288:U288" si="792">T378</f>
        <v>0</v>
      </c>
      <c r="U288" s="208">
        <f t="shared" si="792"/>
        <v>0</v>
      </c>
      <c r="V288" s="346"/>
      <c r="W288" s="208">
        <f t="shared" ref="W288:X288" si="793">W378</f>
        <v>0</v>
      </c>
      <c r="X288" s="208">
        <f t="shared" si="793"/>
        <v>0</v>
      </c>
      <c r="Y288" s="346"/>
      <c r="Z288" s="208">
        <f t="shared" ref="Z288:AA288" si="794">Z378</f>
        <v>0</v>
      </c>
      <c r="AA288" s="208">
        <f t="shared" si="794"/>
        <v>0</v>
      </c>
      <c r="AB288" s="346"/>
      <c r="AC288" s="208">
        <f t="shared" ref="AC288:AD288" si="795">AC378</f>
        <v>0</v>
      </c>
      <c r="AD288" s="208">
        <f t="shared" si="795"/>
        <v>0</v>
      </c>
      <c r="AE288" s="346"/>
      <c r="AF288" s="208">
        <f t="shared" ref="AF288:AG288" si="796">AF378</f>
        <v>0</v>
      </c>
      <c r="AG288" s="208">
        <f t="shared" si="796"/>
        <v>0</v>
      </c>
      <c r="AH288" s="346"/>
      <c r="AI288" s="208">
        <f t="shared" ref="AI288:AJ288" si="797">AI378</f>
        <v>0</v>
      </c>
      <c r="AJ288" s="208">
        <f t="shared" si="797"/>
        <v>0</v>
      </c>
      <c r="AK288" s="350"/>
      <c r="AL288" s="208">
        <f t="shared" ref="AL288:AM288" si="798">AL378</f>
        <v>0</v>
      </c>
      <c r="AM288" s="208">
        <f t="shared" si="798"/>
        <v>0</v>
      </c>
      <c r="AN288" s="346"/>
      <c r="AO288" s="208">
        <f t="shared" ref="AO288:AP288" si="799">AO378</f>
        <v>0</v>
      </c>
      <c r="AP288" s="208">
        <f t="shared" si="799"/>
        <v>0</v>
      </c>
      <c r="AQ288" s="346"/>
      <c r="AR288" s="349"/>
    </row>
    <row r="289" spans="1:44" s="285" customFormat="1" ht="165" customHeight="1" x14ac:dyDescent="0.25">
      <c r="A289" s="678" t="s">
        <v>496</v>
      </c>
      <c r="B289" s="681" t="s">
        <v>497</v>
      </c>
      <c r="C289" s="681"/>
      <c r="D289" s="565" t="s">
        <v>41</v>
      </c>
      <c r="E289" s="200">
        <f>H289+K289+N289+Q289+T289+W289+Z289+AC289+AF289+AI289+AL289+AO289</f>
        <v>61.8</v>
      </c>
      <c r="F289" s="200">
        <f>I289+L289+O289+R289+U289+X289+AA289+AD289+AG289+AJ289+AM289+AP289</f>
        <v>61.8</v>
      </c>
      <c r="G289" s="202">
        <f>F289/E289</f>
        <v>1</v>
      </c>
      <c r="H289" s="200">
        <f>H290+H291+H292+H293+H294+H295</f>
        <v>0</v>
      </c>
      <c r="I289" s="200">
        <f>I290+I291+I292+I293+I294+I295</f>
        <v>0</v>
      </c>
      <c r="J289" s="356"/>
      <c r="K289" s="200">
        <f>K290+K291+K292+K293+K294+K295</f>
        <v>0</v>
      </c>
      <c r="L289" s="200">
        <f>L290+L291+L292+L293+L294+L295</f>
        <v>0</v>
      </c>
      <c r="M289" s="356"/>
      <c r="N289" s="200">
        <f>N290+N291+N292+N293+N294+N295</f>
        <v>0</v>
      </c>
      <c r="O289" s="200">
        <f>O290+O291+O292+O293+O294+O295</f>
        <v>0</v>
      </c>
      <c r="P289" s="356"/>
      <c r="Q289" s="200">
        <f>Q290+Q291+Q292+Q293+Q294+Q295</f>
        <v>0</v>
      </c>
      <c r="R289" s="200">
        <f>R290+R291+R292+R293+R294+R295</f>
        <v>0</v>
      </c>
      <c r="S289" s="356"/>
      <c r="T289" s="200">
        <f>T290+T291+T292+T293+T294+T295</f>
        <v>0</v>
      </c>
      <c r="U289" s="200">
        <f>U290+U291+U292+U293+U294+U295</f>
        <v>0</v>
      </c>
      <c r="V289" s="356"/>
      <c r="W289" s="200">
        <f>W290+W291+W292+W293+W294+W295</f>
        <v>0</v>
      </c>
      <c r="X289" s="200">
        <f>X290+X291+X292+X293+X294+X295</f>
        <v>0</v>
      </c>
      <c r="Y289" s="356"/>
      <c r="Z289" s="200">
        <f t="shared" ref="Z289:AA289" si="800">Z290+Z291+Z292+Z293+Z294+Z295</f>
        <v>0</v>
      </c>
      <c r="AA289" s="200">
        <f t="shared" si="800"/>
        <v>0</v>
      </c>
      <c r="AB289" s="356"/>
      <c r="AC289" s="200">
        <f t="shared" ref="AC289:AD289" si="801">AC290+AC291+AC292+AC293+AC294+AC295</f>
        <v>61.8</v>
      </c>
      <c r="AD289" s="200">
        <f t="shared" si="801"/>
        <v>61.8</v>
      </c>
      <c r="AE289" s="201">
        <f>AD289/AC289*1</f>
        <v>1</v>
      </c>
      <c r="AF289" s="200">
        <f t="shared" ref="AF289:AG289" si="802">AF290+AF291+AF292+AF293+AF294+AF295</f>
        <v>0</v>
      </c>
      <c r="AG289" s="200">
        <f t="shared" si="802"/>
        <v>0</v>
      </c>
      <c r="AH289" s="356"/>
      <c r="AI289" s="200">
        <f t="shared" ref="AI289:AJ289" si="803">AI290+AI291+AI292+AI293+AI294+AI295</f>
        <v>0</v>
      </c>
      <c r="AJ289" s="200">
        <f t="shared" si="803"/>
        <v>0</v>
      </c>
      <c r="AK289" s="202"/>
      <c r="AL289" s="200">
        <f t="shared" ref="AL289:AM289" si="804">AL290+AL291+AL292+AL293+AL294+AL295</f>
        <v>0</v>
      </c>
      <c r="AM289" s="200">
        <f t="shared" si="804"/>
        <v>0</v>
      </c>
      <c r="AN289" s="356"/>
      <c r="AO289" s="200">
        <f>AO290+AO291+AO292+AO293+AO294+AO295</f>
        <v>0</v>
      </c>
      <c r="AP289" s="200">
        <f>AP290+AP291+AP292+AP293+AP294+AP295</f>
        <v>0</v>
      </c>
      <c r="AQ289" s="356"/>
      <c r="AR289" s="363" t="s">
        <v>571</v>
      </c>
    </row>
    <row r="290" spans="1:44" s="285" customFormat="1" ht="103.5" customHeight="1" x14ac:dyDescent="0.25">
      <c r="A290" s="679"/>
      <c r="B290" s="656"/>
      <c r="C290" s="656"/>
      <c r="D290" s="563" t="s">
        <v>37</v>
      </c>
      <c r="E290" s="564">
        <f>H290+K290+N290+Q290+T290+W290+Z290+AC290+AF290+AI290+AL290+AO290</f>
        <v>0</v>
      </c>
      <c r="F290" s="564">
        <f>I290+L290+O290+R290+U290+X290+AA290+AD290+AG290+AJ290+AM290+AP290</f>
        <v>0</v>
      </c>
      <c r="G290" s="204"/>
      <c r="H290" s="564">
        <f>H380</f>
        <v>0</v>
      </c>
      <c r="I290" s="564">
        <f>I380</f>
        <v>0</v>
      </c>
      <c r="J290" s="204"/>
      <c r="K290" s="564">
        <f>K380</f>
        <v>0</v>
      </c>
      <c r="L290" s="564">
        <f>L380</f>
        <v>0</v>
      </c>
      <c r="M290" s="204"/>
      <c r="N290" s="564">
        <f>N380</f>
        <v>0</v>
      </c>
      <c r="O290" s="564">
        <f>O380</f>
        <v>0</v>
      </c>
      <c r="P290" s="204"/>
      <c r="Q290" s="564"/>
      <c r="R290" s="564">
        <f>R380</f>
        <v>0</v>
      </c>
      <c r="S290" s="204"/>
      <c r="T290" s="564">
        <f>T380</f>
        <v>0</v>
      </c>
      <c r="U290" s="564">
        <f>U380</f>
        <v>0</v>
      </c>
      <c r="V290" s="204"/>
      <c r="W290" s="564">
        <f>W380</f>
        <v>0</v>
      </c>
      <c r="X290" s="564">
        <f>X380</f>
        <v>0</v>
      </c>
      <c r="Y290" s="204"/>
      <c r="Z290" s="564">
        <f>Z380</f>
        <v>0</v>
      </c>
      <c r="AA290" s="564">
        <f>AA380</f>
        <v>0</v>
      </c>
      <c r="AB290" s="204"/>
      <c r="AC290" s="564">
        <f>AC380</f>
        <v>0</v>
      </c>
      <c r="AD290" s="564">
        <f>AD380</f>
        <v>0</v>
      </c>
      <c r="AE290" s="204"/>
      <c r="AF290" s="564">
        <f>AF380</f>
        <v>0</v>
      </c>
      <c r="AG290" s="564">
        <f>AG380</f>
        <v>0</v>
      </c>
      <c r="AH290" s="204"/>
      <c r="AI290" s="564">
        <f>AI380</f>
        <v>0</v>
      </c>
      <c r="AJ290" s="564">
        <f>AJ380</f>
        <v>0</v>
      </c>
      <c r="AK290" s="318"/>
      <c r="AL290" s="564">
        <f>AL380</f>
        <v>0</v>
      </c>
      <c r="AM290" s="564">
        <f>AM380</f>
        <v>0</v>
      </c>
      <c r="AN290" s="204"/>
      <c r="AO290" s="564">
        <f>AO380</f>
        <v>0</v>
      </c>
      <c r="AP290" s="564">
        <f>AP380</f>
        <v>0</v>
      </c>
      <c r="AQ290" s="204"/>
      <c r="AR290" s="259"/>
    </row>
    <row r="291" spans="1:44" s="285" customFormat="1" ht="114.75" customHeight="1" x14ac:dyDescent="0.25">
      <c r="A291" s="679"/>
      <c r="B291" s="656"/>
      <c r="C291" s="656"/>
      <c r="D291" s="562" t="s">
        <v>2</v>
      </c>
      <c r="E291" s="564">
        <f t="shared" ref="E291:E295" si="805">H291+K291+N291+Q291+T291+W291+Z291+AC291+AF291+AI291+AL291+AO291</f>
        <v>0</v>
      </c>
      <c r="F291" s="564">
        <f t="shared" ref="F291:F295" si="806">I291+L291+O291+R291+U291+X291+AA291+AD291+AG291+AJ291+AM291+AP291</f>
        <v>0</v>
      </c>
      <c r="G291" s="204"/>
      <c r="H291" s="564">
        <f t="shared" ref="H291:I291" si="807">H381</f>
        <v>0</v>
      </c>
      <c r="I291" s="564">
        <f t="shared" si="807"/>
        <v>0</v>
      </c>
      <c r="J291" s="204"/>
      <c r="K291" s="564">
        <f t="shared" ref="K291:L291" si="808">K381</f>
        <v>0</v>
      </c>
      <c r="L291" s="564">
        <f t="shared" si="808"/>
        <v>0</v>
      </c>
      <c r="M291" s="204"/>
      <c r="N291" s="564">
        <f t="shared" ref="N291:O291" si="809">N381</f>
        <v>0</v>
      </c>
      <c r="O291" s="564">
        <f t="shared" si="809"/>
        <v>0</v>
      </c>
      <c r="P291" s="204"/>
      <c r="Q291" s="564"/>
      <c r="R291" s="564">
        <f t="shared" ref="R291:R295" si="810">R381</f>
        <v>0</v>
      </c>
      <c r="S291" s="204"/>
      <c r="T291" s="564">
        <f t="shared" ref="T291:U291" si="811">T381</f>
        <v>0</v>
      </c>
      <c r="U291" s="564">
        <f t="shared" si="811"/>
        <v>0</v>
      </c>
      <c r="V291" s="204"/>
      <c r="W291" s="564">
        <f t="shared" ref="W291:X291" si="812">W381</f>
        <v>0</v>
      </c>
      <c r="X291" s="564">
        <f t="shared" si="812"/>
        <v>0</v>
      </c>
      <c r="Y291" s="204"/>
      <c r="Z291" s="564">
        <f t="shared" ref="Z291:AA291" si="813">Z381</f>
        <v>0</v>
      </c>
      <c r="AA291" s="564">
        <f t="shared" si="813"/>
        <v>0</v>
      </c>
      <c r="AB291" s="204"/>
      <c r="AC291" s="564">
        <f t="shared" ref="AC291:AD291" si="814">AC381</f>
        <v>0</v>
      </c>
      <c r="AD291" s="564">
        <f t="shared" si="814"/>
        <v>0</v>
      </c>
      <c r="AE291" s="204"/>
      <c r="AF291" s="564">
        <f t="shared" ref="AF291:AG291" si="815">AF381</f>
        <v>0</v>
      </c>
      <c r="AG291" s="564">
        <f t="shared" si="815"/>
        <v>0</v>
      </c>
      <c r="AH291" s="204"/>
      <c r="AI291" s="564">
        <f t="shared" ref="AI291:AJ291" si="816">AI381</f>
        <v>0</v>
      </c>
      <c r="AJ291" s="564">
        <f t="shared" si="816"/>
        <v>0</v>
      </c>
      <c r="AK291" s="318"/>
      <c r="AL291" s="564">
        <f t="shared" ref="AL291:AM291" si="817">AL381</f>
        <v>0</v>
      </c>
      <c r="AM291" s="564">
        <f t="shared" si="817"/>
        <v>0</v>
      </c>
      <c r="AN291" s="204"/>
      <c r="AO291" s="564">
        <f t="shared" ref="AO291:AP291" si="818">AO381</f>
        <v>0</v>
      </c>
      <c r="AP291" s="564">
        <f t="shared" si="818"/>
        <v>0</v>
      </c>
      <c r="AQ291" s="204"/>
      <c r="AR291" s="259"/>
    </row>
    <row r="292" spans="1:44" s="285" customFormat="1" ht="246" customHeight="1" x14ac:dyDescent="0.25">
      <c r="A292" s="679"/>
      <c r="B292" s="656"/>
      <c r="C292" s="656"/>
      <c r="D292" s="562" t="s">
        <v>284</v>
      </c>
      <c r="E292" s="595">
        <f t="shared" si="805"/>
        <v>61.8</v>
      </c>
      <c r="F292" s="595">
        <f t="shared" si="806"/>
        <v>61.8</v>
      </c>
      <c r="G292" s="201">
        <f t="shared" ref="G292" si="819">F292/E292</f>
        <v>1</v>
      </c>
      <c r="H292" s="564">
        <f t="shared" ref="H292:I292" si="820">H382</f>
        <v>0</v>
      </c>
      <c r="I292" s="564">
        <f t="shared" si="820"/>
        <v>0</v>
      </c>
      <c r="J292" s="204"/>
      <c r="K292" s="564">
        <f t="shared" ref="K292:L292" si="821">K382</f>
        <v>0</v>
      </c>
      <c r="L292" s="564">
        <f t="shared" si="821"/>
        <v>0</v>
      </c>
      <c r="M292" s="204"/>
      <c r="N292" s="564">
        <f t="shared" ref="N292:O292" si="822">N382</f>
        <v>0</v>
      </c>
      <c r="O292" s="564">
        <f t="shared" si="822"/>
        <v>0</v>
      </c>
      <c r="P292" s="204"/>
      <c r="Q292" s="564"/>
      <c r="R292" s="564">
        <f t="shared" si="810"/>
        <v>0</v>
      </c>
      <c r="S292" s="204"/>
      <c r="T292" s="564"/>
      <c r="U292" s="564">
        <f>U382</f>
        <v>0</v>
      </c>
      <c r="V292" s="204"/>
      <c r="W292" s="564"/>
      <c r="X292" s="564">
        <f t="shared" ref="X292" si="823">X382</f>
        <v>0</v>
      </c>
      <c r="Y292" s="204"/>
      <c r="Z292" s="564"/>
      <c r="AA292" s="564">
        <f>AA382</f>
        <v>0</v>
      </c>
      <c r="AB292" s="204"/>
      <c r="AC292" s="564">
        <v>61.8</v>
      </c>
      <c r="AD292" s="564">
        <v>61.8</v>
      </c>
      <c r="AE292" s="201">
        <f>AD292/AC292*1</f>
        <v>1</v>
      </c>
      <c r="AF292" s="564"/>
      <c r="AG292" s="564">
        <f t="shared" ref="AG292" si="824">AG382</f>
        <v>0</v>
      </c>
      <c r="AH292" s="204"/>
      <c r="AI292" s="564">
        <f t="shared" ref="AI292:AJ292" si="825">AI382</f>
        <v>0</v>
      </c>
      <c r="AJ292" s="564">
        <f t="shared" si="825"/>
        <v>0</v>
      </c>
      <c r="AK292" s="201"/>
      <c r="AL292" s="564">
        <f t="shared" ref="AL292:AM292" si="826">AL382</f>
        <v>0</v>
      </c>
      <c r="AM292" s="564">
        <f t="shared" si="826"/>
        <v>0</v>
      </c>
      <c r="AN292" s="204"/>
      <c r="AO292" s="564">
        <f t="shared" ref="AO292:AP292" si="827">AO382</f>
        <v>0</v>
      </c>
      <c r="AP292" s="564">
        <f t="shared" si="827"/>
        <v>0</v>
      </c>
      <c r="AQ292" s="204"/>
      <c r="AR292" s="259" t="s">
        <v>570</v>
      </c>
    </row>
    <row r="293" spans="1:44" s="285" customFormat="1" ht="354" customHeight="1" x14ac:dyDescent="0.25">
      <c r="A293" s="679"/>
      <c r="B293" s="656"/>
      <c r="C293" s="656"/>
      <c r="D293" s="562" t="s">
        <v>292</v>
      </c>
      <c r="E293" s="586">
        <f t="shared" si="805"/>
        <v>0</v>
      </c>
      <c r="F293" s="586">
        <f t="shared" si="806"/>
        <v>0</v>
      </c>
      <c r="G293" s="204"/>
      <c r="H293" s="564">
        <f t="shared" ref="H293:I293" si="828">H383</f>
        <v>0</v>
      </c>
      <c r="I293" s="564">
        <f t="shared" si="828"/>
        <v>0</v>
      </c>
      <c r="J293" s="204"/>
      <c r="K293" s="564">
        <f t="shared" ref="K293:L293" si="829">K383</f>
        <v>0</v>
      </c>
      <c r="L293" s="564">
        <f t="shared" si="829"/>
        <v>0</v>
      </c>
      <c r="M293" s="204"/>
      <c r="N293" s="564">
        <f t="shared" ref="N293:O293" si="830">N383</f>
        <v>0</v>
      </c>
      <c r="O293" s="564">
        <f t="shared" si="830"/>
        <v>0</v>
      </c>
      <c r="P293" s="204"/>
      <c r="Q293" s="564"/>
      <c r="R293" s="564">
        <f t="shared" si="810"/>
        <v>0</v>
      </c>
      <c r="S293" s="204"/>
      <c r="T293" s="564">
        <f t="shared" ref="T293:U293" si="831">T383</f>
        <v>0</v>
      </c>
      <c r="U293" s="564">
        <f t="shared" si="831"/>
        <v>0</v>
      </c>
      <c r="V293" s="204"/>
      <c r="W293" s="564">
        <f t="shared" ref="W293:X293" si="832">W383</f>
        <v>0</v>
      </c>
      <c r="X293" s="564">
        <f t="shared" si="832"/>
        <v>0</v>
      </c>
      <c r="Y293" s="204"/>
      <c r="Z293" s="564">
        <f t="shared" ref="Z293:AA293" si="833">Z383</f>
        <v>0</v>
      </c>
      <c r="AA293" s="564">
        <f t="shared" si="833"/>
        <v>0</v>
      </c>
      <c r="AB293" s="204"/>
      <c r="AC293" s="564">
        <f t="shared" ref="AC293:AD293" si="834">AC383</f>
        <v>0</v>
      </c>
      <c r="AD293" s="564">
        <f t="shared" si="834"/>
        <v>0</v>
      </c>
      <c r="AE293" s="204"/>
      <c r="AF293" s="564">
        <f t="shared" ref="AF293:AG293" si="835">AF383</f>
        <v>0</v>
      </c>
      <c r="AG293" s="564">
        <f t="shared" si="835"/>
        <v>0</v>
      </c>
      <c r="AH293" s="204"/>
      <c r="AI293" s="564">
        <f t="shared" ref="AI293:AJ293" si="836">AI383</f>
        <v>0</v>
      </c>
      <c r="AJ293" s="564">
        <f t="shared" si="836"/>
        <v>0</v>
      </c>
      <c r="AK293" s="318"/>
      <c r="AL293" s="564">
        <f t="shared" ref="AL293:AM293" si="837">AL383</f>
        <v>0</v>
      </c>
      <c r="AM293" s="564">
        <f t="shared" si="837"/>
        <v>0</v>
      </c>
      <c r="AN293" s="204"/>
      <c r="AO293" s="564">
        <f t="shared" ref="AO293:AP293" si="838">AO383</f>
        <v>0</v>
      </c>
      <c r="AP293" s="564">
        <f t="shared" si="838"/>
        <v>0</v>
      </c>
      <c r="AQ293" s="204"/>
      <c r="AR293" s="259"/>
    </row>
    <row r="294" spans="1:44" s="285" customFormat="1" ht="79.5" customHeight="1" x14ac:dyDescent="0.25">
      <c r="A294" s="679"/>
      <c r="B294" s="656"/>
      <c r="C294" s="656"/>
      <c r="D294" s="562" t="s">
        <v>285</v>
      </c>
      <c r="E294" s="564">
        <f t="shared" si="805"/>
        <v>0</v>
      </c>
      <c r="F294" s="564">
        <f t="shared" si="806"/>
        <v>0</v>
      </c>
      <c r="G294" s="204"/>
      <c r="H294" s="564">
        <f t="shared" ref="H294:I294" si="839">H384</f>
        <v>0</v>
      </c>
      <c r="I294" s="564">
        <f t="shared" si="839"/>
        <v>0</v>
      </c>
      <c r="J294" s="204"/>
      <c r="K294" s="564">
        <f t="shared" ref="K294:L294" si="840">K384</f>
        <v>0</v>
      </c>
      <c r="L294" s="564">
        <f t="shared" si="840"/>
        <v>0</v>
      </c>
      <c r="M294" s="204"/>
      <c r="N294" s="564">
        <f t="shared" ref="N294:O294" si="841">N384</f>
        <v>0</v>
      </c>
      <c r="O294" s="564">
        <f t="shared" si="841"/>
        <v>0</v>
      </c>
      <c r="P294" s="204"/>
      <c r="Q294" s="564"/>
      <c r="R294" s="564">
        <f t="shared" si="810"/>
        <v>0</v>
      </c>
      <c r="S294" s="204"/>
      <c r="T294" s="564">
        <f t="shared" ref="T294:U294" si="842">T384</f>
        <v>0</v>
      </c>
      <c r="U294" s="564">
        <f t="shared" si="842"/>
        <v>0</v>
      </c>
      <c r="V294" s="204"/>
      <c r="W294" s="564">
        <f t="shared" ref="W294:X294" si="843">W384</f>
        <v>0</v>
      </c>
      <c r="X294" s="564">
        <f t="shared" si="843"/>
        <v>0</v>
      </c>
      <c r="Y294" s="204"/>
      <c r="Z294" s="564">
        <f t="shared" ref="Z294:AA294" si="844">Z384</f>
        <v>0</v>
      </c>
      <c r="AA294" s="564">
        <f t="shared" si="844"/>
        <v>0</v>
      </c>
      <c r="AB294" s="204"/>
      <c r="AC294" s="564">
        <f t="shared" ref="AC294:AD294" si="845">AC384</f>
        <v>0</v>
      </c>
      <c r="AD294" s="564">
        <f t="shared" si="845"/>
        <v>0</v>
      </c>
      <c r="AE294" s="204"/>
      <c r="AF294" s="564">
        <f t="shared" ref="AF294:AG294" si="846">AF384</f>
        <v>0</v>
      </c>
      <c r="AG294" s="564">
        <f t="shared" si="846"/>
        <v>0</v>
      </c>
      <c r="AH294" s="204"/>
      <c r="AI294" s="564">
        <f t="shared" ref="AI294:AJ294" si="847">AI384</f>
        <v>0</v>
      </c>
      <c r="AJ294" s="564">
        <f t="shared" si="847"/>
        <v>0</v>
      </c>
      <c r="AK294" s="318"/>
      <c r="AL294" s="564">
        <f t="shared" ref="AL294:AM294" si="848">AL384</f>
        <v>0</v>
      </c>
      <c r="AM294" s="564">
        <f t="shared" si="848"/>
        <v>0</v>
      </c>
      <c r="AN294" s="204"/>
      <c r="AO294" s="564">
        <f t="shared" ref="AO294:AP294" si="849">AO384</f>
        <v>0</v>
      </c>
      <c r="AP294" s="564">
        <f t="shared" si="849"/>
        <v>0</v>
      </c>
      <c r="AQ294" s="204"/>
      <c r="AR294" s="259"/>
    </row>
    <row r="295" spans="1:44" s="285" customFormat="1" ht="102" customHeight="1" thickBot="1" x14ac:dyDescent="0.3">
      <c r="A295" s="680"/>
      <c r="B295" s="682"/>
      <c r="C295" s="682"/>
      <c r="D295" s="566" t="s">
        <v>43</v>
      </c>
      <c r="E295" s="208">
        <f t="shared" si="805"/>
        <v>0</v>
      </c>
      <c r="F295" s="208">
        <f t="shared" si="806"/>
        <v>0</v>
      </c>
      <c r="G295" s="346"/>
      <c r="H295" s="208">
        <f t="shared" ref="H295:I295" si="850">H385</f>
        <v>0</v>
      </c>
      <c r="I295" s="208">
        <f t="shared" si="850"/>
        <v>0</v>
      </c>
      <c r="J295" s="346"/>
      <c r="K295" s="208">
        <f t="shared" ref="K295:L295" si="851">K385</f>
        <v>0</v>
      </c>
      <c r="L295" s="208">
        <f t="shared" si="851"/>
        <v>0</v>
      </c>
      <c r="M295" s="346"/>
      <c r="N295" s="208">
        <f t="shared" ref="N295:O295" si="852">N385</f>
        <v>0</v>
      </c>
      <c r="O295" s="208">
        <f t="shared" si="852"/>
        <v>0</v>
      </c>
      <c r="P295" s="346"/>
      <c r="Q295" s="208"/>
      <c r="R295" s="208">
        <f t="shared" si="810"/>
        <v>0</v>
      </c>
      <c r="S295" s="346"/>
      <c r="T295" s="208">
        <f t="shared" ref="T295:U295" si="853">T385</f>
        <v>0</v>
      </c>
      <c r="U295" s="208">
        <f t="shared" si="853"/>
        <v>0</v>
      </c>
      <c r="V295" s="346"/>
      <c r="W295" s="208">
        <f t="shared" ref="W295:X295" si="854">W385</f>
        <v>0</v>
      </c>
      <c r="X295" s="208">
        <f t="shared" si="854"/>
        <v>0</v>
      </c>
      <c r="Y295" s="346"/>
      <c r="Z295" s="208">
        <f t="shared" ref="Z295:AA295" si="855">Z385</f>
        <v>0</v>
      </c>
      <c r="AA295" s="208">
        <f t="shared" si="855"/>
        <v>0</v>
      </c>
      <c r="AB295" s="346"/>
      <c r="AC295" s="208">
        <f t="shared" ref="AC295:AD295" si="856">AC385</f>
        <v>0</v>
      </c>
      <c r="AD295" s="208">
        <f t="shared" si="856"/>
        <v>0</v>
      </c>
      <c r="AE295" s="346"/>
      <c r="AF295" s="208">
        <f t="shared" ref="AF295:AG295" si="857">AF385</f>
        <v>0</v>
      </c>
      <c r="AG295" s="208">
        <f t="shared" si="857"/>
        <v>0</v>
      </c>
      <c r="AH295" s="346"/>
      <c r="AI295" s="208">
        <f t="shared" ref="AI295:AJ295" si="858">AI385</f>
        <v>0</v>
      </c>
      <c r="AJ295" s="208">
        <f t="shared" si="858"/>
        <v>0</v>
      </c>
      <c r="AK295" s="350"/>
      <c r="AL295" s="208">
        <f t="shared" ref="AL295:AM295" si="859">AL385</f>
        <v>0</v>
      </c>
      <c r="AM295" s="208">
        <f t="shared" si="859"/>
        <v>0</v>
      </c>
      <c r="AN295" s="346"/>
      <c r="AO295" s="208">
        <f t="shared" ref="AO295:AP295" si="860">AO385</f>
        <v>0</v>
      </c>
      <c r="AP295" s="208">
        <f t="shared" si="860"/>
        <v>0</v>
      </c>
      <c r="AQ295" s="346"/>
      <c r="AR295" s="349"/>
    </row>
    <row r="296" spans="1:44" s="285" customFormat="1" ht="165" customHeight="1" x14ac:dyDescent="0.25">
      <c r="A296" s="678" t="s">
        <v>498</v>
      </c>
      <c r="B296" s="681" t="s">
        <v>499</v>
      </c>
      <c r="C296" s="681"/>
      <c r="D296" s="565" t="s">
        <v>41</v>
      </c>
      <c r="E296" s="200">
        <f>H296+K296+N296+Q296+T296+W296+Z296+AC296+AF296+AI296+AL296+AO296</f>
        <v>820</v>
      </c>
      <c r="F296" s="200">
        <f>I296+L296+O296+R296+U296+X296+AA296+AD296+AG296+AJ296+AM296+AP296</f>
        <v>0</v>
      </c>
      <c r="G296" s="202">
        <f>F296/E296</f>
        <v>0</v>
      </c>
      <c r="H296" s="200">
        <f>H297+H298+H299+H300+H301+H302</f>
        <v>0</v>
      </c>
      <c r="I296" s="200">
        <f>I297+I298+I299+I300+I301+I302</f>
        <v>0</v>
      </c>
      <c r="J296" s="356"/>
      <c r="K296" s="200">
        <f>K297+K298+K299+K300+K301+K302</f>
        <v>0</v>
      </c>
      <c r="L296" s="200">
        <f>L297+L298+L299+L300+L301+L302</f>
        <v>0</v>
      </c>
      <c r="M296" s="356"/>
      <c r="N296" s="200">
        <f>N297+N298+N299+N300+N301+N302</f>
        <v>0</v>
      </c>
      <c r="O296" s="200">
        <f>O297+O298+O299+O300+O301+O302</f>
        <v>0</v>
      </c>
      <c r="P296" s="356"/>
      <c r="Q296" s="200">
        <f>Q297+Q298+Q299+Q300+Q301+Q302</f>
        <v>0</v>
      </c>
      <c r="R296" s="200">
        <f>R297+R298+R299+R300+R301+R302</f>
        <v>0</v>
      </c>
      <c r="S296" s="356"/>
      <c r="T296" s="200">
        <f>T297+T298+T299+T300+T301+T302</f>
        <v>0</v>
      </c>
      <c r="U296" s="200">
        <f>U297+U298+U299+U300+U301+U302</f>
        <v>0</v>
      </c>
      <c r="V296" s="356"/>
      <c r="W296" s="200">
        <f>W297+W298+W299+W300+W301+W302</f>
        <v>0</v>
      </c>
      <c r="X296" s="200">
        <f>X297+X298+X299+X300+X301+X302</f>
        <v>0</v>
      </c>
      <c r="Y296" s="356"/>
      <c r="Z296" s="200">
        <f t="shared" ref="Z296:AA296" si="861">Z297+Z298+Z299+Z300+Z301+Z302</f>
        <v>0</v>
      </c>
      <c r="AA296" s="200">
        <f t="shared" si="861"/>
        <v>0</v>
      </c>
      <c r="AB296" s="356"/>
      <c r="AC296" s="200">
        <f t="shared" ref="AC296:AD296" si="862">AC297+AC298+AC299+AC300+AC301+AC302</f>
        <v>0</v>
      </c>
      <c r="AD296" s="200">
        <f t="shared" si="862"/>
        <v>0</v>
      </c>
      <c r="AE296" s="201"/>
      <c r="AF296" s="200">
        <f t="shared" ref="AF296:AG296" si="863">AF297+AF298+AF299+AF300+AF301+AF302</f>
        <v>820</v>
      </c>
      <c r="AG296" s="200">
        <f t="shared" si="863"/>
        <v>0</v>
      </c>
      <c r="AH296" s="201">
        <f>AG296/AF296*1</f>
        <v>0</v>
      </c>
      <c r="AI296" s="200">
        <f t="shared" ref="AI296:AJ296" si="864">AI297+AI298+AI299+AI300+AI301+AI302</f>
        <v>0</v>
      </c>
      <c r="AJ296" s="200">
        <f t="shared" si="864"/>
        <v>0</v>
      </c>
      <c r="AK296" s="202"/>
      <c r="AL296" s="200">
        <f t="shared" ref="AL296:AM296" si="865">AL297+AL298+AL299+AL300+AL301+AL302</f>
        <v>0</v>
      </c>
      <c r="AM296" s="200">
        <f t="shared" si="865"/>
        <v>0</v>
      </c>
      <c r="AN296" s="356"/>
      <c r="AO296" s="200">
        <f>AO297+AO298+AO299+AO300+AO301+AO302</f>
        <v>0</v>
      </c>
      <c r="AP296" s="200">
        <f>AP297+AP298+AP299+AP300+AP301+AP302</f>
        <v>0</v>
      </c>
      <c r="AQ296" s="356"/>
      <c r="AR296" s="363"/>
    </row>
    <row r="297" spans="1:44" s="285" customFormat="1" ht="103.5" customHeight="1" x14ac:dyDescent="0.25">
      <c r="A297" s="679"/>
      <c r="B297" s="656"/>
      <c r="C297" s="656"/>
      <c r="D297" s="563" t="s">
        <v>37</v>
      </c>
      <c r="E297" s="564">
        <f>H297+K297+N297+Q297+T297+W297+Z297+AC297+AF297+AI297+AL297+AO297</f>
        <v>0</v>
      </c>
      <c r="F297" s="564">
        <f>I297+L297+O297+R297+U297+X297+AA297+AD297+AG297+AJ297+AM297+AP297</f>
        <v>0</v>
      </c>
      <c r="G297" s="204"/>
      <c r="H297" s="564"/>
      <c r="I297" s="564"/>
      <c r="J297" s="204"/>
      <c r="K297" s="564"/>
      <c r="L297" s="564"/>
      <c r="M297" s="204"/>
      <c r="N297" s="564"/>
      <c r="O297" s="564"/>
      <c r="P297" s="204"/>
      <c r="Q297" s="564"/>
      <c r="R297" s="564"/>
      <c r="S297" s="204"/>
      <c r="T297" s="564"/>
      <c r="U297" s="564"/>
      <c r="V297" s="204"/>
      <c r="W297" s="564"/>
      <c r="X297" s="564"/>
      <c r="Y297" s="204"/>
      <c r="Z297" s="564"/>
      <c r="AA297" s="564"/>
      <c r="AB297" s="204"/>
      <c r="AC297" s="564"/>
      <c r="AD297" s="564"/>
      <c r="AE297" s="204"/>
      <c r="AF297" s="564"/>
      <c r="AG297" s="564"/>
      <c r="AH297" s="204"/>
      <c r="AI297" s="564"/>
      <c r="AJ297" s="564"/>
      <c r="AK297" s="318"/>
      <c r="AL297" s="564"/>
      <c r="AM297" s="564"/>
      <c r="AN297" s="204"/>
      <c r="AO297" s="564"/>
      <c r="AP297" s="564"/>
      <c r="AQ297" s="204"/>
      <c r="AR297" s="259"/>
    </row>
    <row r="298" spans="1:44" s="285" customFormat="1" ht="114.75" customHeight="1" x14ac:dyDescent="0.25">
      <c r="A298" s="679"/>
      <c r="B298" s="656"/>
      <c r="C298" s="656"/>
      <c r="D298" s="562" t="s">
        <v>2</v>
      </c>
      <c r="E298" s="564">
        <f t="shared" ref="E298:E302" si="866">H298+K298+N298+Q298+T298+W298+Z298+AC298+AF298+AI298+AL298+AO298</f>
        <v>0</v>
      </c>
      <c r="F298" s="564">
        <f t="shared" ref="F298:F302" si="867">I298+L298+O298+R298+U298+X298+AA298+AD298+AG298+AJ298+AM298+AP298</f>
        <v>0</v>
      </c>
      <c r="G298" s="204"/>
      <c r="H298" s="564"/>
      <c r="I298" s="564"/>
      <c r="J298" s="204"/>
      <c r="K298" s="564"/>
      <c r="L298" s="564"/>
      <c r="M298" s="204"/>
      <c r="N298" s="564"/>
      <c r="O298" s="564"/>
      <c r="P298" s="204"/>
      <c r="Q298" s="564"/>
      <c r="R298" s="564"/>
      <c r="S298" s="204"/>
      <c r="T298" s="564"/>
      <c r="U298" s="564"/>
      <c r="V298" s="204"/>
      <c r="W298" s="564"/>
      <c r="X298" s="564"/>
      <c r="Y298" s="204"/>
      <c r="Z298" s="564"/>
      <c r="AA298" s="564"/>
      <c r="AB298" s="204"/>
      <c r="AC298" s="564"/>
      <c r="AD298" s="564"/>
      <c r="AE298" s="204"/>
      <c r="AF298" s="564"/>
      <c r="AG298" s="564"/>
      <c r="AH298" s="204"/>
      <c r="AI298" s="564"/>
      <c r="AJ298" s="564"/>
      <c r="AK298" s="318"/>
      <c r="AL298" s="564"/>
      <c r="AM298" s="564"/>
      <c r="AN298" s="204"/>
      <c r="AO298" s="564"/>
      <c r="AP298" s="564"/>
      <c r="AQ298" s="204"/>
      <c r="AR298" s="259"/>
    </row>
    <row r="299" spans="1:44" s="285" customFormat="1" ht="246" customHeight="1" x14ac:dyDescent="0.25">
      <c r="A299" s="679"/>
      <c r="B299" s="656"/>
      <c r="C299" s="656"/>
      <c r="D299" s="562" t="s">
        <v>284</v>
      </c>
      <c r="E299" s="595">
        <f t="shared" si="866"/>
        <v>820</v>
      </c>
      <c r="F299" s="595">
        <f t="shared" si="867"/>
        <v>0</v>
      </c>
      <c r="G299" s="201">
        <f t="shared" ref="G299" si="868">F299/E299</f>
        <v>0</v>
      </c>
      <c r="H299" s="564"/>
      <c r="I299" s="564"/>
      <c r="J299" s="204"/>
      <c r="K299" s="564"/>
      <c r="L299" s="564"/>
      <c r="M299" s="204"/>
      <c r="N299" s="564"/>
      <c r="O299" s="564"/>
      <c r="P299" s="204"/>
      <c r="Q299" s="564"/>
      <c r="R299" s="564"/>
      <c r="S299" s="204"/>
      <c r="T299" s="564"/>
      <c r="U299" s="564"/>
      <c r="V299" s="204"/>
      <c r="W299" s="564"/>
      <c r="X299" s="564"/>
      <c r="Y299" s="204"/>
      <c r="Z299" s="564"/>
      <c r="AA299" s="564"/>
      <c r="AB299" s="204"/>
      <c r="AC299" s="564"/>
      <c r="AD299" s="564"/>
      <c r="AE299" s="201"/>
      <c r="AF299" s="564">
        <v>820</v>
      </c>
      <c r="AG299" s="564"/>
      <c r="AH299" s="201">
        <f>AG299/AF299*1</f>
        <v>0</v>
      </c>
      <c r="AI299" s="564"/>
      <c r="AJ299" s="564"/>
      <c r="AK299" s="201"/>
      <c r="AL299" s="564"/>
      <c r="AM299" s="564"/>
      <c r="AN299" s="204"/>
      <c r="AO299" s="564"/>
      <c r="AP299" s="564"/>
      <c r="AQ299" s="204"/>
      <c r="AR299" s="259"/>
    </row>
    <row r="300" spans="1:44" s="285" customFormat="1" ht="354" customHeight="1" x14ac:dyDescent="0.25">
      <c r="A300" s="679"/>
      <c r="B300" s="656"/>
      <c r="C300" s="656"/>
      <c r="D300" s="562" t="s">
        <v>292</v>
      </c>
      <c r="E300" s="586">
        <f t="shared" si="866"/>
        <v>0</v>
      </c>
      <c r="F300" s="586">
        <f t="shared" si="867"/>
        <v>0</v>
      </c>
      <c r="G300" s="204"/>
      <c r="H300" s="564"/>
      <c r="I300" s="564"/>
      <c r="J300" s="204"/>
      <c r="K300" s="564"/>
      <c r="L300" s="564"/>
      <c r="M300" s="204"/>
      <c r="N300" s="564"/>
      <c r="O300" s="564"/>
      <c r="P300" s="204"/>
      <c r="Q300" s="564"/>
      <c r="R300" s="564"/>
      <c r="S300" s="204"/>
      <c r="T300" s="564"/>
      <c r="U300" s="564"/>
      <c r="V300" s="204"/>
      <c r="W300" s="564"/>
      <c r="X300" s="564"/>
      <c r="Y300" s="204"/>
      <c r="Z300" s="564"/>
      <c r="AA300" s="564"/>
      <c r="AB300" s="204"/>
      <c r="AC300" s="564"/>
      <c r="AD300" s="564"/>
      <c r="AE300" s="204"/>
      <c r="AF300" s="564"/>
      <c r="AG300" s="564"/>
      <c r="AH300" s="204"/>
      <c r="AI300" s="564"/>
      <c r="AJ300" s="564"/>
      <c r="AK300" s="318"/>
      <c r="AL300" s="564"/>
      <c r="AM300" s="564"/>
      <c r="AN300" s="204"/>
      <c r="AO300" s="564"/>
      <c r="AP300" s="564"/>
      <c r="AQ300" s="204"/>
      <c r="AR300" s="259"/>
    </row>
    <row r="301" spans="1:44" s="285" customFormat="1" ht="79.5" customHeight="1" x14ac:dyDescent="0.25">
      <c r="A301" s="679"/>
      <c r="B301" s="656"/>
      <c r="C301" s="656"/>
      <c r="D301" s="562" t="s">
        <v>285</v>
      </c>
      <c r="E301" s="564">
        <f t="shared" si="866"/>
        <v>0</v>
      </c>
      <c r="F301" s="564">
        <f t="shared" si="867"/>
        <v>0</v>
      </c>
      <c r="G301" s="204"/>
      <c r="H301" s="564">
        <f t="shared" ref="H301:I301" si="869">H391</f>
        <v>0</v>
      </c>
      <c r="I301" s="564">
        <f t="shared" si="869"/>
        <v>0</v>
      </c>
      <c r="J301" s="204"/>
      <c r="K301" s="564">
        <f t="shared" ref="K301:L301" si="870">K391</f>
        <v>0</v>
      </c>
      <c r="L301" s="564">
        <f t="shared" si="870"/>
        <v>0</v>
      </c>
      <c r="M301" s="204"/>
      <c r="N301" s="564">
        <f t="shared" ref="N301:O301" si="871">N391</f>
        <v>0</v>
      </c>
      <c r="O301" s="564">
        <f t="shared" si="871"/>
        <v>0</v>
      </c>
      <c r="P301" s="204"/>
      <c r="Q301" s="564"/>
      <c r="R301" s="564">
        <f>R391</f>
        <v>0</v>
      </c>
      <c r="S301" s="204"/>
      <c r="T301" s="564">
        <f t="shared" ref="T301:U301" si="872">T391</f>
        <v>0</v>
      </c>
      <c r="U301" s="564">
        <f t="shared" si="872"/>
        <v>0</v>
      </c>
      <c r="V301" s="204"/>
      <c r="W301" s="564">
        <f t="shared" ref="W301:X301" si="873">W391</f>
        <v>0</v>
      </c>
      <c r="X301" s="564">
        <f t="shared" si="873"/>
        <v>0</v>
      </c>
      <c r="Y301" s="204"/>
      <c r="Z301" s="564">
        <f t="shared" ref="Z301:AA301" si="874">Z391</f>
        <v>0</v>
      </c>
      <c r="AA301" s="564">
        <f t="shared" si="874"/>
        <v>0</v>
      </c>
      <c r="AB301" s="204"/>
      <c r="AC301" s="564">
        <f t="shared" ref="AC301:AD301" si="875">AC391</f>
        <v>0</v>
      </c>
      <c r="AD301" s="564">
        <f t="shared" si="875"/>
        <v>0</v>
      </c>
      <c r="AE301" s="204"/>
      <c r="AF301" s="564">
        <f t="shared" ref="AF301:AG301" si="876">AF391</f>
        <v>0</v>
      </c>
      <c r="AG301" s="564">
        <f t="shared" si="876"/>
        <v>0</v>
      </c>
      <c r="AH301" s="204"/>
      <c r="AI301" s="564">
        <f t="shared" ref="AI301:AJ301" si="877">AI391</f>
        <v>0</v>
      </c>
      <c r="AJ301" s="564">
        <f t="shared" si="877"/>
        <v>0</v>
      </c>
      <c r="AK301" s="318"/>
      <c r="AL301" s="564">
        <f t="shared" ref="AL301:AM301" si="878">AL391</f>
        <v>0</v>
      </c>
      <c r="AM301" s="564">
        <f t="shared" si="878"/>
        <v>0</v>
      </c>
      <c r="AN301" s="204"/>
      <c r="AO301" s="564">
        <f t="shared" ref="AO301:AP301" si="879">AO391</f>
        <v>0</v>
      </c>
      <c r="AP301" s="564">
        <f t="shared" si="879"/>
        <v>0</v>
      </c>
      <c r="AQ301" s="204"/>
      <c r="AR301" s="259"/>
    </row>
    <row r="302" spans="1:44" s="285" customFormat="1" ht="102" customHeight="1" thickBot="1" x14ac:dyDescent="0.3">
      <c r="A302" s="680"/>
      <c r="B302" s="682"/>
      <c r="C302" s="682"/>
      <c r="D302" s="566" t="s">
        <v>43</v>
      </c>
      <c r="E302" s="208">
        <f t="shared" si="866"/>
        <v>0</v>
      </c>
      <c r="F302" s="208">
        <f t="shared" si="867"/>
        <v>0</v>
      </c>
      <c r="G302" s="346"/>
      <c r="H302" s="208">
        <f t="shared" ref="H302:I302" si="880">H392</f>
        <v>0</v>
      </c>
      <c r="I302" s="208">
        <f t="shared" si="880"/>
        <v>0</v>
      </c>
      <c r="J302" s="346"/>
      <c r="K302" s="208">
        <f t="shared" ref="K302:L302" si="881">K392</f>
        <v>0</v>
      </c>
      <c r="L302" s="208">
        <f t="shared" si="881"/>
        <v>0</v>
      </c>
      <c r="M302" s="346"/>
      <c r="N302" s="208">
        <f t="shared" ref="N302:O302" si="882">N392</f>
        <v>0</v>
      </c>
      <c r="O302" s="208">
        <f t="shared" si="882"/>
        <v>0</v>
      </c>
      <c r="P302" s="346"/>
      <c r="Q302" s="208"/>
      <c r="R302" s="208">
        <f>R392</f>
        <v>0</v>
      </c>
      <c r="S302" s="346"/>
      <c r="T302" s="208">
        <f t="shared" ref="T302:U302" si="883">T392</f>
        <v>0</v>
      </c>
      <c r="U302" s="208">
        <f t="shared" si="883"/>
        <v>0</v>
      </c>
      <c r="V302" s="346"/>
      <c r="W302" s="208">
        <f t="shared" ref="W302:X302" si="884">W392</f>
        <v>0</v>
      </c>
      <c r="X302" s="208">
        <f t="shared" si="884"/>
        <v>0</v>
      </c>
      <c r="Y302" s="346"/>
      <c r="Z302" s="208">
        <f t="shared" ref="Z302:AA302" si="885">Z392</f>
        <v>0</v>
      </c>
      <c r="AA302" s="208">
        <f t="shared" si="885"/>
        <v>0</v>
      </c>
      <c r="AB302" s="346"/>
      <c r="AC302" s="208">
        <f t="shared" ref="AC302:AD302" si="886">AC392</f>
        <v>0</v>
      </c>
      <c r="AD302" s="208">
        <f t="shared" si="886"/>
        <v>0</v>
      </c>
      <c r="AE302" s="346"/>
      <c r="AF302" s="208">
        <f t="shared" ref="AF302:AG302" si="887">AF392</f>
        <v>0</v>
      </c>
      <c r="AG302" s="208">
        <f t="shared" si="887"/>
        <v>0</v>
      </c>
      <c r="AH302" s="346"/>
      <c r="AI302" s="208">
        <f t="shared" ref="AI302:AJ302" si="888">AI392</f>
        <v>0</v>
      </c>
      <c r="AJ302" s="208">
        <f t="shared" si="888"/>
        <v>0</v>
      </c>
      <c r="AK302" s="350"/>
      <c r="AL302" s="208">
        <f t="shared" ref="AL302:AM302" si="889">AL392</f>
        <v>0</v>
      </c>
      <c r="AM302" s="208">
        <f t="shared" si="889"/>
        <v>0</v>
      </c>
      <c r="AN302" s="346"/>
      <c r="AO302" s="208">
        <f t="shared" ref="AO302:AP302" si="890">AO392</f>
        <v>0</v>
      </c>
      <c r="AP302" s="208">
        <f t="shared" si="890"/>
        <v>0</v>
      </c>
      <c r="AQ302" s="346"/>
      <c r="AR302" s="349"/>
    </row>
    <row r="303" spans="1:44" s="285" customFormat="1" ht="165" customHeight="1" x14ac:dyDescent="0.25">
      <c r="A303" s="678" t="s">
        <v>500</v>
      </c>
      <c r="B303" s="681" t="s">
        <v>503</v>
      </c>
      <c r="C303" s="681"/>
      <c r="D303" s="565" t="s">
        <v>41</v>
      </c>
      <c r="E303" s="200">
        <f>H303+K303+N303+Q303+T303+W303+Z303+AC303+AF303+AI303+AL303+AO303</f>
        <v>198</v>
      </c>
      <c r="F303" s="200">
        <f>I303+L303+O303+R303+U303+X303+AA303+AD303+AG303+AJ303+AM303+AP303</f>
        <v>0</v>
      </c>
      <c r="G303" s="202">
        <f>F303/E303</f>
        <v>0</v>
      </c>
      <c r="H303" s="200">
        <f>H304+H305+H306+H307+H308+H309</f>
        <v>0</v>
      </c>
      <c r="I303" s="200">
        <f>I304+I305+I306+I307+I308+I309</f>
        <v>0</v>
      </c>
      <c r="J303" s="356"/>
      <c r="K303" s="200">
        <f>K304+K305+K306+K307+K308+K309</f>
        <v>0</v>
      </c>
      <c r="L303" s="200">
        <f>L304+L305+L306+L307+L308+L309</f>
        <v>0</v>
      </c>
      <c r="M303" s="356"/>
      <c r="N303" s="200">
        <f>N304+N305+N306+N307+N308+N309</f>
        <v>0</v>
      </c>
      <c r="O303" s="200">
        <f>O304+O305+O306+O307+O308+O309</f>
        <v>0</v>
      </c>
      <c r="P303" s="356"/>
      <c r="Q303" s="200">
        <f>Q304+Q305+Q306+Q307+Q308+Q309</f>
        <v>0</v>
      </c>
      <c r="R303" s="200">
        <f>R304+R305+R306+R307+R308+R309</f>
        <v>0</v>
      </c>
      <c r="S303" s="356"/>
      <c r="T303" s="200">
        <f>T304+T305+T306+T307+T308+T309</f>
        <v>0</v>
      </c>
      <c r="U303" s="200">
        <f>U304+U305+U306+U307+U308+U309</f>
        <v>0</v>
      </c>
      <c r="V303" s="356"/>
      <c r="W303" s="200">
        <f>W304+W305+W306+W307+W308+W309</f>
        <v>0</v>
      </c>
      <c r="X303" s="200">
        <f>X304+X305+X306+X307+X308+X309</f>
        <v>0</v>
      </c>
      <c r="Y303" s="356"/>
      <c r="Z303" s="200">
        <f t="shared" ref="Z303:AA303" si="891">Z304+Z305+Z306+Z307+Z308+Z309</f>
        <v>0</v>
      </c>
      <c r="AA303" s="200">
        <f t="shared" si="891"/>
        <v>0</v>
      </c>
      <c r="AB303" s="356"/>
      <c r="AC303" s="200">
        <f t="shared" ref="AC303:AD303" si="892">AC304+AC305+AC306+AC307+AC308+AC309</f>
        <v>0</v>
      </c>
      <c r="AD303" s="200">
        <f t="shared" si="892"/>
        <v>0</v>
      </c>
      <c r="AE303" s="201"/>
      <c r="AF303" s="200">
        <f t="shared" ref="AF303:AG303" si="893">AF304+AF305+AF306+AF307+AF308+AF309</f>
        <v>198</v>
      </c>
      <c r="AG303" s="200">
        <f t="shared" si="893"/>
        <v>0</v>
      </c>
      <c r="AH303" s="201">
        <f>AG303/AF303*1</f>
        <v>0</v>
      </c>
      <c r="AI303" s="200">
        <f t="shared" ref="AI303:AJ303" si="894">AI304+AI305+AI306+AI307+AI308+AI309</f>
        <v>0</v>
      </c>
      <c r="AJ303" s="200">
        <f t="shared" si="894"/>
        <v>0</v>
      </c>
      <c r="AK303" s="202"/>
      <c r="AL303" s="200">
        <f t="shared" ref="AL303:AM303" si="895">AL304+AL305+AL306+AL307+AL308+AL309</f>
        <v>0</v>
      </c>
      <c r="AM303" s="200">
        <f t="shared" si="895"/>
        <v>0</v>
      </c>
      <c r="AN303" s="356"/>
      <c r="AO303" s="200">
        <f>AO304+AO305+AO306+AO307+AO308+AO309</f>
        <v>0</v>
      </c>
      <c r="AP303" s="200">
        <f>AP304+AP305+AP306+AP307+AP308+AP309</f>
        <v>0</v>
      </c>
      <c r="AQ303" s="356"/>
      <c r="AR303" s="363"/>
    </row>
    <row r="304" spans="1:44" s="285" customFormat="1" ht="103.5" customHeight="1" x14ac:dyDescent="0.25">
      <c r="A304" s="679"/>
      <c r="B304" s="656"/>
      <c r="C304" s="656"/>
      <c r="D304" s="563" t="s">
        <v>37</v>
      </c>
      <c r="E304" s="564">
        <f>H304+K304+N304+Q304+T304+W304+Z304+AC304+AF304+AI304+AL304+AO304</f>
        <v>0</v>
      </c>
      <c r="F304" s="564">
        <f>I304+L304+O304+R304+U304+X304+AA304+AD304+AG304+AJ304+AM304+AP304</f>
        <v>0</v>
      </c>
      <c r="G304" s="204"/>
      <c r="H304" s="564"/>
      <c r="I304" s="564"/>
      <c r="J304" s="204"/>
      <c r="K304" s="564"/>
      <c r="L304" s="564"/>
      <c r="M304" s="204"/>
      <c r="N304" s="564"/>
      <c r="O304" s="564"/>
      <c r="P304" s="204"/>
      <c r="Q304" s="564"/>
      <c r="R304" s="564"/>
      <c r="S304" s="204"/>
      <c r="T304" s="564"/>
      <c r="U304" s="564"/>
      <c r="V304" s="204"/>
      <c r="W304" s="564"/>
      <c r="X304" s="564"/>
      <c r="Y304" s="204"/>
      <c r="Z304" s="564"/>
      <c r="AA304" s="564"/>
      <c r="AB304" s="204"/>
      <c r="AC304" s="564"/>
      <c r="AD304" s="564"/>
      <c r="AE304" s="204"/>
      <c r="AF304" s="564"/>
      <c r="AG304" s="564"/>
      <c r="AH304" s="204"/>
      <c r="AI304" s="564"/>
      <c r="AJ304" s="564"/>
      <c r="AK304" s="318"/>
      <c r="AL304" s="564"/>
      <c r="AM304" s="564"/>
      <c r="AN304" s="204"/>
      <c r="AO304" s="564"/>
      <c r="AP304" s="564"/>
      <c r="AQ304" s="204"/>
      <c r="AR304" s="259"/>
    </row>
    <row r="305" spans="1:44" s="285" customFormat="1" ht="114.75" customHeight="1" x14ac:dyDescent="0.25">
      <c r="A305" s="679"/>
      <c r="B305" s="656"/>
      <c r="C305" s="656"/>
      <c r="D305" s="562" t="s">
        <v>2</v>
      </c>
      <c r="E305" s="564">
        <f t="shared" ref="E305:E309" si="896">H305+K305+N305+Q305+T305+W305+Z305+AC305+AF305+AI305+AL305+AO305</f>
        <v>0</v>
      </c>
      <c r="F305" s="564">
        <f t="shared" ref="F305:F309" si="897">I305+L305+O305+R305+U305+X305+AA305+AD305+AG305+AJ305+AM305+AP305</f>
        <v>0</v>
      </c>
      <c r="G305" s="204"/>
      <c r="H305" s="564"/>
      <c r="I305" s="564"/>
      <c r="J305" s="204"/>
      <c r="K305" s="564"/>
      <c r="L305" s="564"/>
      <c r="M305" s="204"/>
      <c r="N305" s="564"/>
      <c r="O305" s="564"/>
      <c r="P305" s="204"/>
      <c r="Q305" s="564"/>
      <c r="R305" s="564"/>
      <c r="S305" s="204"/>
      <c r="T305" s="564"/>
      <c r="U305" s="564"/>
      <c r="V305" s="204"/>
      <c r="W305" s="564"/>
      <c r="X305" s="564"/>
      <c r="Y305" s="204"/>
      <c r="Z305" s="564"/>
      <c r="AA305" s="564"/>
      <c r="AB305" s="204"/>
      <c r="AC305" s="564"/>
      <c r="AD305" s="564"/>
      <c r="AE305" s="204"/>
      <c r="AF305" s="564"/>
      <c r="AG305" s="564"/>
      <c r="AH305" s="204"/>
      <c r="AI305" s="564"/>
      <c r="AJ305" s="564"/>
      <c r="AK305" s="318"/>
      <c r="AL305" s="564"/>
      <c r="AM305" s="564"/>
      <c r="AN305" s="204"/>
      <c r="AO305" s="564"/>
      <c r="AP305" s="564"/>
      <c r="AQ305" s="204"/>
      <c r="AR305" s="259"/>
    </row>
    <row r="306" spans="1:44" s="285" customFormat="1" ht="246" customHeight="1" x14ac:dyDescent="0.25">
      <c r="A306" s="679"/>
      <c r="B306" s="656"/>
      <c r="C306" s="656"/>
      <c r="D306" s="562" t="s">
        <v>284</v>
      </c>
      <c r="E306" s="595">
        <f t="shared" si="896"/>
        <v>198</v>
      </c>
      <c r="F306" s="595">
        <f t="shared" si="897"/>
        <v>0</v>
      </c>
      <c r="G306" s="201">
        <f t="shared" ref="G306" si="898">F306/E306</f>
        <v>0</v>
      </c>
      <c r="H306" s="564"/>
      <c r="I306" s="564"/>
      <c r="J306" s="204"/>
      <c r="K306" s="564"/>
      <c r="L306" s="564"/>
      <c r="M306" s="204"/>
      <c r="N306" s="564"/>
      <c r="O306" s="564"/>
      <c r="P306" s="204"/>
      <c r="Q306" s="564"/>
      <c r="R306" s="564"/>
      <c r="S306" s="204"/>
      <c r="T306" s="564"/>
      <c r="U306" s="564"/>
      <c r="V306" s="204"/>
      <c r="W306" s="564"/>
      <c r="X306" s="564"/>
      <c r="Y306" s="204"/>
      <c r="Z306" s="564"/>
      <c r="AA306" s="564"/>
      <c r="AB306" s="204"/>
      <c r="AC306" s="564"/>
      <c r="AD306" s="564"/>
      <c r="AE306" s="201"/>
      <c r="AF306" s="564">
        <v>198</v>
      </c>
      <c r="AG306" s="564"/>
      <c r="AH306" s="201">
        <f>AG306/AF306*1</f>
        <v>0</v>
      </c>
      <c r="AI306" s="564"/>
      <c r="AJ306" s="564"/>
      <c r="AK306" s="201"/>
      <c r="AL306" s="564"/>
      <c r="AM306" s="564"/>
      <c r="AN306" s="204"/>
      <c r="AO306" s="564"/>
      <c r="AP306" s="564"/>
      <c r="AQ306" s="204"/>
      <c r="AR306" s="259"/>
    </row>
    <row r="307" spans="1:44" s="285" customFormat="1" ht="354" customHeight="1" x14ac:dyDescent="0.25">
      <c r="A307" s="679"/>
      <c r="B307" s="656"/>
      <c r="C307" s="656"/>
      <c r="D307" s="562" t="s">
        <v>292</v>
      </c>
      <c r="E307" s="586">
        <f t="shared" si="896"/>
        <v>0</v>
      </c>
      <c r="F307" s="586">
        <f t="shared" si="897"/>
        <v>0</v>
      </c>
      <c r="G307" s="204"/>
      <c r="H307" s="564"/>
      <c r="I307" s="564"/>
      <c r="J307" s="204"/>
      <c r="K307" s="564"/>
      <c r="L307" s="564"/>
      <c r="M307" s="204"/>
      <c r="N307" s="564"/>
      <c r="O307" s="564"/>
      <c r="P307" s="204"/>
      <c r="Q307" s="564"/>
      <c r="R307" s="564"/>
      <c r="S307" s="204"/>
      <c r="T307" s="564"/>
      <c r="U307" s="564"/>
      <c r="V307" s="204"/>
      <c r="W307" s="564"/>
      <c r="X307" s="564"/>
      <c r="Y307" s="204"/>
      <c r="Z307" s="564"/>
      <c r="AA307" s="564"/>
      <c r="AB307" s="204"/>
      <c r="AC307" s="564"/>
      <c r="AD307" s="564"/>
      <c r="AE307" s="204"/>
      <c r="AF307" s="564"/>
      <c r="AG307" s="564"/>
      <c r="AH307" s="204"/>
      <c r="AI307" s="564"/>
      <c r="AJ307" s="564"/>
      <c r="AK307" s="318"/>
      <c r="AL307" s="564"/>
      <c r="AM307" s="564"/>
      <c r="AN307" s="204"/>
      <c r="AO307" s="564"/>
      <c r="AP307" s="564"/>
      <c r="AQ307" s="204"/>
      <c r="AR307" s="259"/>
    </row>
    <row r="308" spans="1:44" s="285" customFormat="1" ht="79.5" customHeight="1" x14ac:dyDescent="0.25">
      <c r="A308" s="679"/>
      <c r="B308" s="656"/>
      <c r="C308" s="656"/>
      <c r="D308" s="562" t="s">
        <v>285</v>
      </c>
      <c r="E308" s="564">
        <f t="shared" si="896"/>
        <v>0</v>
      </c>
      <c r="F308" s="564">
        <f t="shared" si="897"/>
        <v>0</v>
      </c>
      <c r="G308" s="204"/>
      <c r="H308" s="564">
        <f t="shared" ref="H308:I308" si="899">H398</f>
        <v>0</v>
      </c>
      <c r="I308" s="564">
        <f t="shared" si="899"/>
        <v>0</v>
      </c>
      <c r="J308" s="204"/>
      <c r="K308" s="564">
        <f t="shared" ref="K308:L308" si="900">K398</f>
        <v>0</v>
      </c>
      <c r="L308" s="564">
        <f t="shared" si="900"/>
        <v>0</v>
      </c>
      <c r="M308" s="204"/>
      <c r="N308" s="564">
        <f t="shared" ref="N308:O308" si="901">N398</f>
        <v>0</v>
      </c>
      <c r="O308" s="564">
        <f t="shared" si="901"/>
        <v>0</v>
      </c>
      <c r="P308" s="204"/>
      <c r="Q308" s="564"/>
      <c r="R308" s="564">
        <f>R398</f>
        <v>0</v>
      </c>
      <c r="S308" s="204"/>
      <c r="T308" s="564">
        <f t="shared" ref="T308:U308" si="902">T398</f>
        <v>0</v>
      </c>
      <c r="U308" s="564">
        <f t="shared" si="902"/>
        <v>0</v>
      </c>
      <c r="V308" s="204"/>
      <c r="W308" s="564">
        <f t="shared" ref="W308:X308" si="903">W398</f>
        <v>0</v>
      </c>
      <c r="X308" s="564">
        <f t="shared" si="903"/>
        <v>0</v>
      </c>
      <c r="Y308" s="204"/>
      <c r="Z308" s="564">
        <f t="shared" ref="Z308:AA308" si="904">Z398</f>
        <v>0</v>
      </c>
      <c r="AA308" s="564">
        <f t="shared" si="904"/>
        <v>0</v>
      </c>
      <c r="AB308" s="204"/>
      <c r="AC308" s="564">
        <f t="shared" ref="AC308:AD308" si="905">AC398</f>
        <v>0</v>
      </c>
      <c r="AD308" s="564">
        <f t="shared" si="905"/>
        <v>0</v>
      </c>
      <c r="AE308" s="204"/>
      <c r="AF308" s="564">
        <f t="shared" ref="AF308:AG308" si="906">AF398</f>
        <v>0</v>
      </c>
      <c r="AG308" s="564">
        <f t="shared" si="906"/>
        <v>0</v>
      </c>
      <c r="AH308" s="204"/>
      <c r="AI308" s="564">
        <f t="shared" ref="AI308:AJ308" si="907">AI398</f>
        <v>0</v>
      </c>
      <c r="AJ308" s="564">
        <f t="shared" si="907"/>
        <v>0</v>
      </c>
      <c r="AK308" s="318"/>
      <c r="AL308" s="564">
        <f t="shared" ref="AL308:AM308" si="908">AL398</f>
        <v>0</v>
      </c>
      <c r="AM308" s="564">
        <f t="shared" si="908"/>
        <v>0</v>
      </c>
      <c r="AN308" s="204"/>
      <c r="AO308" s="564">
        <f t="shared" ref="AO308:AP308" si="909">AO398</f>
        <v>0</v>
      </c>
      <c r="AP308" s="564">
        <f t="shared" si="909"/>
        <v>0</v>
      </c>
      <c r="AQ308" s="204"/>
      <c r="AR308" s="259"/>
    </row>
    <row r="309" spans="1:44" s="285" customFormat="1" ht="102" customHeight="1" thickBot="1" x14ac:dyDescent="0.3">
      <c r="A309" s="680"/>
      <c r="B309" s="682"/>
      <c r="C309" s="682"/>
      <c r="D309" s="566" t="s">
        <v>43</v>
      </c>
      <c r="E309" s="208">
        <f t="shared" si="896"/>
        <v>0</v>
      </c>
      <c r="F309" s="208">
        <f t="shared" si="897"/>
        <v>0</v>
      </c>
      <c r="G309" s="346"/>
      <c r="H309" s="208">
        <f t="shared" ref="H309:I309" si="910">H399</f>
        <v>0</v>
      </c>
      <c r="I309" s="208">
        <f t="shared" si="910"/>
        <v>0</v>
      </c>
      <c r="J309" s="346"/>
      <c r="K309" s="208">
        <f t="shared" ref="K309:L309" si="911">K399</f>
        <v>0</v>
      </c>
      <c r="L309" s="208">
        <f t="shared" si="911"/>
        <v>0</v>
      </c>
      <c r="M309" s="346"/>
      <c r="N309" s="208">
        <f t="shared" ref="N309:O309" si="912">N399</f>
        <v>0</v>
      </c>
      <c r="O309" s="208">
        <f t="shared" si="912"/>
        <v>0</v>
      </c>
      <c r="P309" s="346"/>
      <c r="Q309" s="208"/>
      <c r="R309" s="208">
        <f>R399</f>
        <v>0</v>
      </c>
      <c r="S309" s="346"/>
      <c r="T309" s="208">
        <f t="shared" ref="T309:U309" si="913">T399</f>
        <v>0</v>
      </c>
      <c r="U309" s="208">
        <f t="shared" si="913"/>
        <v>0</v>
      </c>
      <c r="V309" s="346"/>
      <c r="W309" s="208">
        <f t="shared" ref="W309:X309" si="914">W399</f>
        <v>0</v>
      </c>
      <c r="X309" s="208">
        <f t="shared" si="914"/>
        <v>0</v>
      </c>
      <c r="Y309" s="346"/>
      <c r="Z309" s="208">
        <f t="shared" ref="Z309:AA309" si="915">Z399</f>
        <v>0</v>
      </c>
      <c r="AA309" s="208">
        <f t="shared" si="915"/>
        <v>0</v>
      </c>
      <c r="AB309" s="346"/>
      <c r="AC309" s="208">
        <f t="shared" ref="AC309:AD309" si="916">AC399</f>
        <v>0</v>
      </c>
      <c r="AD309" s="208">
        <f t="shared" si="916"/>
        <v>0</v>
      </c>
      <c r="AE309" s="346"/>
      <c r="AF309" s="208">
        <f t="shared" ref="AF309:AG309" si="917">AF399</f>
        <v>0</v>
      </c>
      <c r="AG309" s="208">
        <f t="shared" si="917"/>
        <v>0</v>
      </c>
      <c r="AH309" s="346"/>
      <c r="AI309" s="208">
        <f t="shared" ref="AI309:AJ309" si="918">AI399</f>
        <v>0</v>
      </c>
      <c r="AJ309" s="208">
        <f t="shared" si="918"/>
        <v>0</v>
      </c>
      <c r="AK309" s="350"/>
      <c r="AL309" s="208">
        <f t="shared" ref="AL309:AM309" si="919">AL399</f>
        <v>0</v>
      </c>
      <c r="AM309" s="208">
        <f t="shared" si="919"/>
        <v>0</v>
      </c>
      <c r="AN309" s="346"/>
      <c r="AO309" s="208">
        <f t="shared" ref="AO309:AP309" si="920">AO399</f>
        <v>0</v>
      </c>
      <c r="AP309" s="208">
        <f t="shared" si="920"/>
        <v>0</v>
      </c>
      <c r="AQ309" s="346"/>
      <c r="AR309" s="349"/>
    </row>
    <row r="310" spans="1:44" s="285" customFormat="1" ht="165" customHeight="1" x14ac:dyDescent="0.25">
      <c r="A310" s="678" t="s">
        <v>501</v>
      </c>
      <c r="B310" s="681" t="s">
        <v>502</v>
      </c>
      <c r="C310" s="681"/>
      <c r="D310" s="565" t="s">
        <v>41</v>
      </c>
      <c r="E310" s="200">
        <f>H310+K310+N310+Q310+T310+W310+Z310+AC310+AF310+AI310+AL310+AO310</f>
        <v>160</v>
      </c>
      <c r="F310" s="200">
        <f>I310+L310+O310+R310+U310+X310+AA310+AD310+AG310+AJ310+AM310+AP310</f>
        <v>160</v>
      </c>
      <c r="G310" s="202">
        <f>F310/E310</f>
        <v>1</v>
      </c>
      <c r="H310" s="200">
        <f>H311+H312+H313+H314+H315+H316</f>
        <v>0</v>
      </c>
      <c r="I310" s="200">
        <f>I311+I312+I313+I314+I315+I316</f>
        <v>0</v>
      </c>
      <c r="J310" s="356"/>
      <c r="K310" s="200">
        <f>K311+K312+K313+K314+K315+K316</f>
        <v>0</v>
      </c>
      <c r="L310" s="200">
        <f>L311+L312+L313+L314+L315+L316</f>
        <v>0</v>
      </c>
      <c r="M310" s="356"/>
      <c r="N310" s="200">
        <f>N311+N312+N313+N314+N315+N316</f>
        <v>0</v>
      </c>
      <c r="O310" s="200">
        <f>O311+O312+O313+O314+O315+O316</f>
        <v>0</v>
      </c>
      <c r="P310" s="356"/>
      <c r="Q310" s="200">
        <f>Q311+Q312+Q313+Q314+Q315+Q316</f>
        <v>0</v>
      </c>
      <c r="R310" s="200">
        <f>R311+R312+R313+R314+R315+R316</f>
        <v>0</v>
      </c>
      <c r="S310" s="356"/>
      <c r="T310" s="200">
        <f>T311+T312+T313+T314+T315+T316</f>
        <v>0</v>
      </c>
      <c r="U310" s="200">
        <f>U311+U312+U313+U314+U315+U316</f>
        <v>0</v>
      </c>
      <c r="V310" s="356"/>
      <c r="W310" s="200">
        <f>W311+W312+W313+W314+W315+W316</f>
        <v>0</v>
      </c>
      <c r="X310" s="200">
        <f>X311+X312+X313+X314+X315+X316</f>
        <v>0</v>
      </c>
      <c r="Y310" s="356"/>
      <c r="Z310" s="200">
        <f t="shared" ref="Z310:AA310" si="921">Z311+Z312+Z313+Z314+Z315+Z316</f>
        <v>0</v>
      </c>
      <c r="AA310" s="200">
        <f t="shared" si="921"/>
        <v>0</v>
      </c>
      <c r="AB310" s="356"/>
      <c r="AC310" s="200">
        <f t="shared" ref="AC310:AD310" si="922">AC311+AC312+AC313+AC314+AC315+AC316</f>
        <v>160</v>
      </c>
      <c r="AD310" s="200">
        <f t="shared" si="922"/>
        <v>160</v>
      </c>
      <c r="AE310" s="201">
        <f>AD310/AC310*1</f>
        <v>1</v>
      </c>
      <c r="AF310" s="200">
        <f t="shared" ref="AF310:AG310" si="923">AF311+AF312+AF313+AF314+AF315+AF316</f>
        <v>0</v>
      </c>
      <c r="AG310" s="200">
        <f t="shared" si="923"/>
        <v>0</v>
      </c>
      <c r="AH310" s="356"/>
      <c r="AI310" s="200">
        <f t="shared" ref="AI310:AJ310" si="924">AI311+AI312+AI313+AI314+AI315+AI316</f>
        <v>0</v>
      </c>
      <c r="AJ310" s="200">
        <f t="shared" si="924"/>
        <v>0</v>
      </c>
      <c r="AK310" s="202"/>
      <c r="AL310" s="200">
        <f t="shared" ref="AL310:AM310" si="925">AL311+AL312+AL313+AL314+AL315+AL316</f>
        <v>0</v>
      </c>
      <c r="AM310" s="200">
        <f t="shared" si="925"/>
        <v>0</v>
      </c>
      <c r="AN310" s="356"/>
      <c r="AO310" s="200">
        <f>AO311+AO312+AO313+AO314+AO315+AO316</f>
        <v>0</v>
      </c>
      <c r="AP310" s="200">
        <f>AP311+AP312+AP313+AP314+AP315+AP316</f>
        <v>0</v>
      </c>
      <c r="AQ310" s="356"/>
      <c r="AR310" s="363" t="s">
        <v>573</v>
      </c>
    </row>
    <row r="311" spans="1:44" s="285" customFormat="1" ht="103.5" customHeight="1" x14ac:dyDescent="0.25">
      <c r="A311" s="679"/>
      <c r="B311" s="656"/>
      <c r="C311" s="656"/>
      <c r="D311" s="563" t="s">
        <v>37</v>
      </c>
      <c r="E311" s="564">
        <f>H311+K311+N311+Q311+T311+W311+Z311+AC311+AF311+AI311+AL311+AO311</f>
        <v>0</v>
      </c>
      <c r="F311" s="564">
        <f>I311+L311+O311+R311+U311+X311+AA311+AD311+AG311+AJ311+AM311+AP311</f>
        <v>0</v>
      </c>
      <c r="G311" s="204"/>
      <c r="H311" s="564"/>
      <c r="I311" s="564"/>
      <c r="J311" s="204"/>
      <c r="K311" s="564"/>
      <c r="L311" s="564"/>
      <c r="M311" s="204"/>
      <c r="N311" s="564"/>
      <c r="O311" s="564"/>
      <c r="P311" s="204"/>
      <c r="Q311" s="564"/>
      <c r="R311" s="564"/>
      <c r="S311" s="204"/>
      <c r="T311" s="564"/>
      <c r="U311" s="564"/>
      <c r="V311" s="204"/>
      <c r="W311" s="564"/>
      <c r="X311" s="564"/>
      <c r="Y311" s="204"/>
      <c r="Z311" s="564"/>
      <c r="AA311" s="564"/>
      <c r="AB311" s="204"/>
      <c r="AC311" s="564"/>
      <c r="AD311" s="564"/>
      <c r="AE311" s="204"/>
      <c r="AF311" s="564"/>
      <c r="AG311" s="564"/>
      <c r="AH311" s="204"/>
      <c r="AI311" s="564"/>
      <c r="AJ311" s="564"/>
      <c r="AK311" s="318"/>
      <c r="AL311" s="564"/>
      <c r="AM311" s="564"/>
      <c r="AN311" s="204"/>
      <c r="AO311" s="564"/>
      <c r="AP311" s="564"/>
      <c r="AQ311" s="204"/>
      <c r="AR311" s="259"/>
    </row>
    <row r="312" spans="1:44" s="285" customFormat="1" ht="114.75" customHeight="1" x14ac:dyDescent="0.25">
      <c r="A312" s="679"/>
      <c r="B312" s="656"/>
      <c r="C312" s="656"/>
      <c r="D312" s="562" t="s">
        <v>2</v>
      </c>
      <c r="E312" s="564">
        <f t="shared" ref="E312:E316" si="926">H312+K312+N312+Q312+T312+W312+Z312+AC312+AF312+AI312+AL312+AO312</f>
        <v>0</v>
      </c>
      <c r="F312" s="564">
        <f t="shared" ref="F312:F316" si="927">I312+L312+O312+R312+U312+X312+AA312+AD312+AG312+AJ312+AM312+AP312</f>
        <v>0</v>
      </c>
      <c r="G312" s="204"/>
      <c r="H312" s="564"/>
      <c r="I312" s="564"/>
      <c r="J312" s="204"/>
      <c r="K312" s="564"/>
      <c r="L312" s="564"/>
      <c r="M312" s="204"/>
      <c r="N312" s="564"/>
      <c r="O312" s="564"/>
      <c r="P312" s="204"/>
      <c r="Q312" s="564"/>
      <c r="R312" s="564"/>
      <c r="S312" s="204"/>
      <c r="T312" s="564"/>
      <c r="U312" s="564"/>
      <c r="V312" s="204"/>
      <c r="W312" s="564"/>
      <c r="X312" s="564"/>
      <c r="Y312" s="204"/>
      <c r="Z312" s="564"/>
      <c r="AA312" s="564"/>
      <c r="AB312" s="204"/>
      <c r="AC312" s="564"/>
      <c r="AD312" s="564"/>
      <c r="AE312" s="204"/>
      <c r="AF312" s="564"/>
      <c r="AG312" s="564"/>
      <c r="AH312" s="204"/>
      <c r="AI312" s="564"/>
      <c r="AJ312" s="564"/>
      <c r="AK312" s="318"/>
      <c r="AL312" s="564"/>
      <c r="AM312" s="564"/>
      <c r="AN312" s="204"/>
      <c r="AO312" s="564"/>
      <c r="AP312" s="564"/>
      <c r="AQ312" s="204"/>
      <c r="AR312" s="259"/>
    </row>
    <row r="313" spans="1:44" s="285" customFormat="1" ht="303" customHeight="1" x14ac:dyDescent="0.25">
      <c r="A313" s="679"/>
      <c r="B313" s="656"/>
      <c r="C313" s="656"/>
      <c r="D313" s="562" t="s">
        <v>284</v>
      </c>
      <c r="E313" s="595">
        <f t="shared" si="926"/>
        <v>160</v>
      </c>
      <c r="F313" s="595">
        <f t="shared" si="927"/>
        <v>160</v>
      </c>
      <c r="G313" s="201">
        <f t="shared" ref="G313" si="928">F313/E313</f>
        <v>1</v>
      </c>
      <c r="H313" s="564"/>
      <c r="I313" s="564"/>
      <c r="J313" s="204"/>
      <c r="K313" s="564"/>
      <c r="L313" s="564"/>
      <c r="M313" s="204"/>
      <c r="N313" s="564"/>
      <c r="O313" s="564"/>
      <c r="P313" s="204"/>
      <c r="Q313" s="564"/>
      <c r="R313" s="564"/>
      <c r="S313" s="204"/>
      <c r="T313" s="564"/>
      <c r="U313" s="564"/>
      <c r="V313" s="204"/>
      <c r="W313" s="564"/>
      <c r="X313" s="564"/>
      <c r="Y313" s="204"/>
      <c r="Z313" s="564"/>
      <c r="AA313" s="564"/>
      <c r="AB313" s="204"/>
      <c r="AC313" s="564">
        <v>160</v>
      </c>
      <c r="AD313" s="564">
        <v>160</v>
      </c>
      <c r="AE313" s="201">
        <f>AD313/AC313*1</f>
        <v>1</v>
      </c>
      <c r="AF313" s="564"/>
      <c r="AG313" s="564"/>
      <c r="AH313" s="204"/>
      <c r="AI313" s="564"/>
      <c r="AJ313" s="564"/>
      <c r="AK313" s="201"/>
      <c r="AL313" s="564"/>
      <c r="AM313" s="564"/>
      <c r="AN313" s="204"/>
      <c r="AO313" s="564"/>
      <c r="AP313" s="564"/>
      <c r="AQ313" s="204"/>
      <c r="AR313" s="259" t="s">
        <v>572</v>
      </c>
    </row>
    <row r="314" spans="1:44" s="285" customFormat="1" ht="354" customHeight="1" x14ac:dyDescent="0.25">
      <c r="A314" s="679"/>
      <c r="B314" s="656"/>
      <c r="C314" s="656"/>
      <c r="D314" s="562" t="s">
        <v>292</v>
      </c>
      <c r="E314" s="586">
        <f t="shared" si="926"/>
        <v>0</v>
      </c>
      <c r="F314" s="586">
        <f t="shared" si="927"/>
        <v>0</v>
      </c>
      <c r="G314" s="204"/>
      <c r="H314" s="564"/>
      <c r="I314" s="564"/>
      <c r="J314" s="204"/>
      <c r="K314" s="564"/>
      <c r="L314" s="564"/>
      <c r="M314" s="204"/>
      <c r="N314" s="564"/>
      <c r="O314" s="564"/>
      <c r="P314" s="204"/>
      <c r="Q314" s="564"/>
      <c r="R314" s="564"/>
      <c r="S314" s="204"/>
      <c r="T314" s="564"/>
      <c r="U314" s="564"/>
      <c r="V314" s="204"/>
      <c r="W314" s="564"/>
      <c r="X314" s="564"/>
      <c r="Y314" s="204"/>
      <c r="Z314" s="564"/>
      <c r="AA314" s="564"/>
      <c r="AB314" s="204"/>
      <c r="AC314" s="564"/>
      <c r="AD314" s="564"/>
      <c r="AE314" s="204"/>
      <c r="AF314" s="564"/>
      <c r="AG314" s="564"/>
      <c r="AH314" s="204"/>
      <c r="AI314" s="564"/>
      <c r="AJ314" s="564"/>
      <c r="AK314" s="318"/>
      <c r="AL314" s="564"/>
      <c r="AM314" s="564"/>
      <c r="AN314" s="204"/>
      <c r="AO314" s="564"/>
      <c r="AP314" s="564"/>
      <c r="AQ314" s="204"/>
      <c r="AR314" s="259"/>
    </row>
    <row r="315" spans="1:44" s="285" customFormat="1" ht="79.5" customHeight="1" x14ac:dyDescent="0.25">
      <c r="A315" s="679"/>
      <c r="B315" s="656"/>
      <c r="C315" s="656"/>
      <c r="D315" s="562" t="s">
        <v>285</v>
      </c>
      <c r="E315" s="564">
        <f t="shared" si="926"/>
        <v>0</v>
      </c>
      <c r="F315" s="564">
        <f t="shared" si="927"/>
        <v>0</v>
      </c>
      <c r="G315" s="204"/>
      <c r="H315" s="564">
        <f t="shared" ref="H315:I315" si="929">H405</f>
        <v>0</v>
      </c>
      <c r="I315" s="564">
        <f t="shared" si="929"/>
        <v>0</v>
      </c>
      <c r="J315" s="204"/>
      <c r="K315" s="564">
        <f t="shared" ref="K315:L315" si="930">K405</f>
        <v>0</v>
      </c>
      <c r="L315" s="564">
        <f t="shared" si="930"/>
        <v>0</v>
      </c>
      <c r="M315" s="204"/>
      <c r="N315" s="564">
        <f t="shared" ref="N315:O315" si="931">N405</f>
        <v>0</v>
      </c>
      <c r="O315" s="564">
        <f t="shared" si="931"/>
        <v>0</v>
      </c>
      <c r="P315" s="204"/>
      <c r="Q315" s="564"/>
      <c r="R315" s="564">
        <f>R405</f>
        <v>0</v>
      </c>
      <c r="S315" s="204"/>
      <c r="T315" s="564">
        <f t="shared" ref="T315:U315" si="932">T405</f>
        <v>0</v>
      </c>
      <c r="U315" s="564">
        <f t="shared" si="932"/>
        <v>0</v>
      </c>
      <c r="V315" s="204"/>
      <c r="W315" s="564">
        <f t="shared" ref="W315:X315" si="933">W405</f>
        <v>0</v>
      </c>
      <c r="X315" s="564">
        <f t="shared" si="933"/>
        <v>0</v>
      </c>
      <c r="Y315" s="204"/>
      <c r="Z315" s="564">
        <f t="shared" ref="Z315:AA315" si="934">Z405</f>
        <v>0</v>
      </c>
      <c r="AA315" s="564">
        <f t="shared" si="934"/>
        <v>0</v>
      </c>
      <c r="AB315" s="204"/>
      <c r="AC315" s="564">
        <f t="shared" ref="AC315:AD315" si="935">AC405</f>
        <v>0</v>
      </c>
      <c r="AD315" s="564">
        <f t="shared" si="935"/>
        <v>0</v>
      </c>
      <c r="AE315" s="204"/>
      <c r="AF315" s="564">
        <f t="shared" ref="AF315:AG315" si="936">AF405</f>
        <v>0</v>
      </c>
      <c r="AG315" s="564">
        <f t="shared" si="936"/>
        <v>0</v>
      </c>
      <c r="AH315" s="204"/>
      <c r="AI315" s="564">
        <f t="shared" ref="AI315:AJ315" si="937">AI405</f>
        <v>0</v>
      </c>
      <c r="AJ315" s="564">
        <f t="shared" si="937"/>
        <v>0</v>
      </c>
      <c r="AK315" s="318"/>
      <c r="AL315" s="564">
        <f t="shared" ref="AL315:AM315" si="938">AL405</f>
        <v>0</v>
      </c>
      <c r="AM315" s="564">
        <f t="shared" si="938"/>
        <v>0</v>
      </c>
      <c r="AN315" s="204"/>
      <c r="AO315" s="564">
        <f t="shared" ref="AO315:AP315" si="939">AO405</f>
        <v>0</v>
      </c>
      <c r="AP315" s="564">
        <f t="shared" si="939"/>
        <v>0</v>
      </c>
      <c r="AQ315" s="204"/>
      <c r="AR315" s="259"/>
    </row>
    <row r="316" spans="1:44" s="285" customFormat="1" ht="102" customHeight="1" thickBot="1" x14ac:dyDescent="0.3">
      <c r="A316" s="680"/>
      <c r="B316" s="682"/>
      <c r="C316" s="682"/>
      <c r="D316" s="566" t="s">
        <v>43</v>
      </c>
      <c r="E316" s="208">
        <f t="shared" si="926"/>
        <v>0</v>
      </c>
      <c r="F316" s="208">
        <f t="shared" si="927"/>
        <v>0</v>
      </c>
      <c r="G316" s="346"/>
      <c r="H316" s="208">
        <f t="shared" ref="H316:I316" si="940">H406</f>
        <v>0</v>
      </c>
      <c r="I316" s="208">
        <f t="shared" si="940"/>
        <v>0</v>
      </c>
      <c r="J316" s="346"/>
      <c r="K316" s="208">
        <f t="shared" ref="K316:L316" si="941">K406</f>
        <v>0</v>
      </c>
      <c r="L316" s="208">
        <f t="shared" si="941"/>
        <v>0</v>
      </c>
      <c r="M316" s="346"/>
      <c r="N316" s="208">
        <f t="shared" ref="N316:O316" si="942">N406</f>
        <v>0</v>
      </c>
      <c r="O316" s="208">
        <f t="shared" si="942"/>
        <v>0</v>
      </c>
      <c r="P316" s="346"/>
      <c r="Q316" s="208"/>
      <c r="R316" s="208">
        <f>R406</f>
        <v>0</v>
      </c>
      <c r="S316" s="346"/>
      <c r="T316" s="208">
        <f t="shared" ref="T316:U316" si="943">T406</f>
        <v>0</v>
      </c>
      <c r="U316" s="208">
        <f t="shared" si="943"/>
        <v>0</v>
      </c>
      <c r="V316" s="346"/>
      <c r="W316" s="208">
        <f t="shared" ref="W316:X316" si="944">W406</f>
        <v>0</v>
      </c>
      <c r="X316" s="208">
        <f t="shared" si="944"/>
        <v>0</v>
      </c>
      <c r="Y316" s="346"/>
      <c r="Z316" s="208">
        <f t="shared" ref="Z316:AA316" si="945">Z406</f>
        <v>0</v>
      </c>
      <c r="AA316" s="208">
        <f t="shared" si="945"/>
        <v>0</v>
      </c>
      <c r="AB316" s="346"/>
      <c r="AC316" s="208">
        <f t="shared" ref="AC316:AD316" si="946">AC406</f>
        <v>0</v>
      </c>
      <c r="AD316" s="208">
        <f t="shared" si="946"/>
        <v>0</v>
      </c>
      <c r="AE316" s="346"/>
      <c r="AF316" s="208">
        <f t="shared" ref="AF316:AG316" si="947">AF406</f>
        <v>0</v>
      </c>
      <c r="AG316" s="208">
        <f t="shared" si="947"/>
        <v>0</v>
      </c>
      <c r="AH316" s="346"/>
      <c r="AI316" s="208">
        <f t="shared" ref="AI316:AJ316" si="948">AI406</f>
        <v>0</v>
      </c>
      <c r="AJ316" s="208">
        <f t="shared" si="948"/>
        <v>0</v>
      </c>
      <c r="AK316" s="350"/>
      <c r="AL316" s="208">
        <f t="shared" ref="AL316:AM316" si="949">AL406</f>
        <v>0</v>
      </c>
      <c r="AM316" s="208">
        <f t="shared" si="949"/>
        <v>0</v>
      </c>
      <c r="AN316" s="346"/>
      <c r="AO316" s="208">
        <f t="shared" ref="AO316:AP316" si="950">AO406</f>
        <v>0</v>
      </c>
      <c r="AP316" s="208">
        <f t="shared" si="950"/>
        <v>0</v>
      </c>
      <c r="AQ316" s="346"/>
      <c r="AR316" s="349"/>
    </row>
    <row r="317" spans="1:44" s="285" customFormat="1" ht="165" customHeight="1" x14ac:dyDescent="0.25">
      <c r="A317" s="678" t="s">
        <v>504</v>
      </c>
      <c r="B317" s="681" t="s">
        <v>505</v>
      </c>
      <c r="C317" s="681"/>
      <c r="D317" s="565" t="s">
        <v>41</v>
      </c>
      <c r="E317" s="200">
        <f>H317+K317+N317+Q317+T317+W317+Z317+AC317+AF317+AI317+AL317+AO317</f>
        <v>62.8</v>
      </c>
      <c r="F317" s="200">
        <f>I317+L317+O317+R317+U317+X317+AA317+AD317+AG317+AJ317+AM317+AP317</f>
        <v>62.8</v>
      </c>
      <c r="G317" s="202">
        <f>F317/E317</f>
        <v>1</v>
      </c>
      <c r="H317" s="200">
        <f>H318+H319+H320+H321+H322+H323</f>
        <v>0</v>
      </c>
      <c r="I317" s="200">
        <f>I318+I319+I320+I321+I322+I323</f>
        <v>0</v>
      </c>
      <c r="J317" s="356"/>
      <c r="K317" s="200">
        <f>K318+K319+K320+K321+K322+K323</f>
        <v>0</v>
      </c>
      <c r="L317" s="200">
        <f>L318+L319+L320+L321+L322+L323</f>
        <v>0</v>
      </c>
      <c r="M317" s="356"/>
      <c r="N317" s="200">
        <f>N318+N319+N320+N321+N322+N323</f>
        <v>0</v>
      </c>
      <c r="O317" s="200">
        <f>O318+O319+O320+O321+O322+O323</f>
        <v>0</v>
      </c>
      <c r="P317" s="356"/>
      <c r="Q317" s="200">
        <f>Q318+Q319+Q320+Q321+Q322+Q323</f>
        <v>0</v>
      </c>
      <c r="R317" s="200">
        <f>R318+R319+R320+R321+R322+R323</f>
        <v>0</v>
      </c>
      <c r="S317" s="356"/>
      <c r="T317" s="200">
        <f>T318+T319+T320+T321+T322+T323</f>
        <v>0</v>
      </c>
      <c r="U317" s="200">
        <f>U318+U319+U320+U321+U322+U323</f>
        <v>0</v>
      </c>
      <c r="V317" s="356"/>
      <c r="W317" s="200">
        <f>W318+W319+W320+W321+W322+W323</f>
        <v>0</v>
      </c>
      <c r="X317" s="200">
        <f>X318+X319+X320+X321+X322+X323</f>
        <v>0</v>
      </c>
      <c r="Y317" s="356"/>
      <c r="Z317" s="200">
        <f t="shared" ref="Z317:AA317" si="951">Z318+Z319+Z320+Z321+Z322+Z323</f>
        <v>0</v>
      </c>
      <c r="AA317" s="200">
        <f t="shared" si="951"/>
        <v>0</v>
      </c>
      <c r="AB317" s="356"/>
      <c r="AC317" s="200">
        <f t="shared" ref="AC317:AD317" si="952">AC318+AC319+AC320+AC321+AC322+AC323</f>
        <v>62.8</v>
      </c>
      <c r="AD317" s="200">
        <f t="shared" si="952"/>
        <v>62.8</v>
      </c>
      <c r="AE317" s="201">
        <f>AD317/AC317*1</f>
        <v>1</v>
      </c>
      <c r="AF317" s="200">
        <f t="shared" ref="AF317:AG317" si="953">AF318+AF319+AF320+AF321+AF322+AF323</f>
        <v>0</v>
      </c>
      <c r="AG317" s="200">
        <f t="shared" si="953"/>
        <v>0</v>
      </c>
      <c r="AH317" s="356"/>
      <c r="AI317" s="200">
        <f t="shared" ref="AI317:AJ317" si="954">AI318+AI319+AI320+AI321+AI322+AI323</f>
        <v>0</v>
      </c>
      <c r="AJ317" s="200">
        <f t="shared" si="954"/>
        <v>0</v>
      </c>
      <c r="AK317" s="202"/>
      <c r="AL317" s="200">
        <f t="shared" ref="AL317:AM317" si="955">AL318+AL319+AL320+AL321+AL322+AL323</f>
        <v>0</v>
      </c>
      <c r="AM317" s="200">
        <f t="shared" si="955"/>
        <v>0</v>
      </c>
      <c r="AN317" s="356"/>
      <c r="AO317" s="200">
        <f>AO318+AO319+AO320+AO321+AO322+AO323</f>
        <v>0</v>
      </c>
      <c r="AP317" s="200">
        <f>AP318+AP319+AP320+AP321+AP322+AP323</f>
        <v>0</v>
      </c>
      <c r="AQ317" s="356"/>
      <c r="AR317" s="363" t="s">
        <v>573</v>
      </c>
    </row>
    <row r="318" spans="1:44" s="285" customFormat="1" ht="103.5" customHeight="1" x14ac:dyDescent="0.25">
      <c r="A318" s="679"/>
      <c r="B318" s="656"/>
      <c r="C318" s="656"/>
      <c r="D318" s="563" t="s">
        <v>37</v>
      </c>
      <c r="E318" s="564">
        <f>H318+K318+N318+Q318+T318+W318+Z318+AC318+AF318+AI318+AL318+AO318</f>
        <v>0</v>
      </c>
      <c r="F318" s="564">
        <f>I318+L318+O318+R318+U318+X318+AA318+AD318+AG318+AJ318+AM318+AP318</f>
        <v>0</v>
      </c>
      <c r="G318" s="204"/>
      <c r="H318" s="564">
        <f>H373</f>
        <v>0</v>
      </c>
      <c r="I318" s="564">
        <f>I373</f>
        <v>0</v>
      </c>
      <c r="J318" s="204"/>
      <c r="K318" s="564">
        <f>K373</f>
        <v>0</v>
      </c>
      <c r="L318" s="564">
        <f>L373</f>
        <v>0</v>
      </c>
      <c r="M318" s="204"/>
      <c r="N318" s="564">
        <f>N373</f>
        <v>0</v>
      </c>
      <c r="O318" s="564">
        <f>O373</f>
        <v>0</v>
      </c>
      <c r="P318" s="204"/>
      <c r="Q318" s="564"/>
      <c r="R318" s="564">
        <f>R373</f>
        <v>0</v>
      </c>
      <c r="S318" s="204"/>
      <c r="T318" s="564">
        <f>T373</f>
        <v>0</v>
      </c>
      <c r="U318" s="564">
        <f>U373</f>
        <v>0</v>
      </c>
      <c r="V318" s="204"/>
      <c r="W318" s="564">
        <f>W373</f>
        <v>0</v>
      </c>
      <c r="X318" s="564">
        <f>X373</f>
        <v>0</v>
      </c>
      <c r="Y318" s="204"/>
      <c r="Z318" s="564">
        <f>Z373</f>
        <v>0</v>
      </c>
      <c r="AA318" s="564">
        <f>AA373</f>
        <v>0</v>
      </c>
      <c r="AB318" s="204"/>
      <c r="AC318" s="564">
        <f>AC373</f>
        <v>0</v>
      </c>
      <c r="AD318" s="564">
        <f>AD373</f>
        <v>0</v>
      </c>
      <c r="AE318" s="204"/>
      <c r="AF318" s="564">
        <f>AF373</f>
        <v>0</v>
      </c>
      <c r="AG318" s="564">
        <f>AG373</f>
        <v>0</v>
      </c>
      <c r="AH318" s="204"/>
      <c r="AI318" s="564">
        <f>AI373</f>
        <v>0</v>
      </c>
      <c r="AJ318" s="564">
        <f>AJ373</f>
        <v>0</v>
      </c>
      <c r="AK318" s="318"/>
      <c r="AL318" s="564">
        <f>AL373</f>
        <v>0</v>
      </c>
      <c r="AM318" s="564">
        <f>AM373</f>
        <v>0</v>
      </c>
      <c r="AN318" s="204"/>
      <c r="AO318" s="564">
        <f>AO373</f>
        <v>0</v>
      </c>
      <c r="AP318" s="564">
        <f>AP373</f>
        <v>0</v>
      </c>
      <c r="AQ318" s="204"/>
      <c r="AR318" s="259"/>
    </row>
    <row r="319" spans="1:44" s="285" customFormat="1" ht="114.75" customHeight="1" x14ac:dyDescent="0.25">
      <c r="A319" s="679"/>
      <c r="B319" s="656"/>
      <c r="C319" s="656"/>
      <c r="D319" s="562" t="s">
        <v>2</v>
      </c>
      <c r="E319" s="564">
        <f t="shared" ref="E319:E323" si="956">H319+K319+N319+Q319+T319+W319+Z319+AC319+AF319+AI319+AL319+AO319</f>
        <v>0</v>
      </c>
      <c r="F319" s="564">
        <f t="shared" ref="F319:F323" si="957">I319+L319+O319+R319+U319+X319+AA319+AD319+AG319+AJ319+AM319+AP319</f>
        <v>0</v>
      </c>
      <c r="G319" s="204"/>
      <c r="H319" s="564">
        <f t="shared" ref="H319:I319" si="958">H374</f>
        <v>0</v>
      </c>
      <c r="I319" s="564">
        <f t="shared" si="958"/>
        <v>0</v>
      </c>
      <c r="J319" s="204"/>
      <c r="K319" s="564">
        <f t="shared" ref="K319:L319" si="959">K374</f>
        <v>0</v>
      </c>
      <c r="L319" s="564">
        <f t="shared" si="959"/>
        <v>0</v>
      </c>
      <c r="M319" s="204"/>
      <c r="N319" s="564">
        <f t="shared" ref="N319:O319" si="960">N374</f>
        <v>0</v>
      </c>
      <c r="O319" s="564">
        <f t="shared" si="960"/>
        <v>0</v>
      </c>
      <c r="P319" s="204"/>
      <c r="Q319" s="564"/>
      <c r="R319" s="564">
        <f t="shared" ref="R319:R323" si="961">R374</f>
        <v>0</v>
      </c>
      <c r="S319" s="204"/>
      <c r="T319" s="564">
        <f t="shared" ref="T319:U319" si="962">T374</f>
        <v>0</v>
      </c>
      <c r="U319" s="564">
        <f t="shared" si="962"/>
        <v>0</v>
      </c>
      <c r="V319" s="204"/>
      <c r="W319" s="564">
        <f t="shared" ref="W319:X319" si="963">W374</f>
        <v>0</v>
      </c>
      <c r="X319" s="564">
        <f t="shared" si="963"/>
        <v>0</v>
      </c>
      <c r="Y319" s="204"/>
      <c r="Z319" s="564">
        <f t="shared" ref="Z319:AA319" si="964">Z374</f>
        <v>0</v>
      </c>
      <c r="AA319" s="564">
        <f t="shared" si="964"/>
        <v>0</v>
      </c>
      <c r="AB319" s="204"/>
      <c r="AC319" s="564">
        <f t="shared" ref="AC319:AD319" si="965">AC374</f>
        <v>0</v>
      </c>
      <c r="AD319" s="564">
        <f t="shared" si="965"/>
        <v>0</v>
      </c>
      <c r="AE319" s="204"/>
      <c r="AF319" s="564">
        <f t="shared" ref="AF319:AG319" si="966">AF374</f>
        <v>0</v>
      </c>
      <c r="AG319" s="564">
        <f t="shared" si="966"/>
        <v>0</v>
      </c>
      <c r="AH319" s="204"/>
      <c r="AI319" s="564">
        <f t="shared" ref="AI319:AJ319" si="967">AI374</f>
        <v>0</v>
      </c>
      <c r="AJ319" s="564">
        <f t="shared" si="967"/>
        <v>0</v>
      </c>
      <c r="AK319" s="318"/>
      <c r="AL319" s="564">
        <f t="shared" ref="AL319:AM319" si="968">AL374</f>
        <v>0</v>
      </c>
      <c r="AM319" s="564">
        <f t="shared" si="968"/>
        <v>0</v>
      </c>
      <c r="AN319" s="204"/>
      <c r="AO319" s="564">
        <f t="shared" ref="AO319:AP319" si="969">AO374</f>
        <v>0</v>
      </c>
      <c r="AP319" s="564">
        <f t="shared" si="969"/>
        <v>0</v>
      </c>
      <c r="AQ319" s="204"/>
      <c r="AR319" s="259"/>
    </row>
    <row r="320" spans="1:44" s="285" customFormat="1" ht="390" customHeight="1" x14ac:dyDescent="0.25">
      <c r="A320" s="679"/>
      <c r="B320" s="656"/>
      <c r="C320" s="656"/>
      <c r="D320" s="562" t="s">
        <v>284</v>
      </c>
      <c r="E320" s="595">
        <f t="shared" si="956"/>
        <v>62.8</v>
      </c>
      <c r="F320" s="595">
        <f t="shared" si="957"/>
        <v>62.8</v>
      </c>
      <c r="G320" s="201">
        <f t="shared" ref="G320" si="970">F320/E320</f>
        <v>1</v>
      </c>
      <c r="H320" s="564">
        <f t="shared" ref="H320:I320" si="971">H375</f>
        <v>0</v>
      </c>
      <c r="I320" s="564">
        <f t="shared" si="971"/>
        <v>0</v>
      </c>
      <c r="J320" s="204"/>
      <c r="K320" s="564">
        <f t="shared" ref="K320:L320" si="972">K375</f>
        <v>0</v>
      </c>
      <c r="L320" s="564">
        <f t="shared" si="972"/>
        <v>0</v>
      </c>
      <c r="M320" s="204"/>
      <c r="N320" s="564">
        <f t="shared" ref="N320:O320" si="973">N375</f>
        <v>0</v>
      </c>
      <c r="O320" s="564">
        <f t="shared" si="973"/>
        <v>0</v>
      </c>
      <c r="P320" s="204"/>
      <c r="Q320" s="564"/>
      <c r="R320" s="564">
        <f t="shared" si="961"/>
        <v>0</v>
      </c>
      <c r="S320" s="204"/>
      <c r="T320" s="564"/>
      <c r="U320" s="564">
        <f t="shared" ref="U320" si="974">U375</f>
        <v>0</v>
      </c>
      <c r="V320" s="204"/>
      <c r="W320" s="564"/>
      <c r="X320" s="564">
        <f t="shared" ref="X320" si="975">X375</f>
        <v>0</v>
      </c>
      <c r="Y320" s="204"/>
      <c r="Z320" s="564"/>
      <c r="AA320" s="564"/>
      <c r="AB320" s="204"/>
      <c r="AC320" s="564">
        <v>62.8</v>
      </c>
      <c r="AD320" s="564">
        <v>62.8</v>
      </c>
      <c r="AE320" s="201">
        <f>AD320/AC320*1</f>
        <v>1</v>
      </c>
      <c r="AF320" s="564">
        <f t="shared" ref="AF320:AG320" si="976">AF375</f>
        <v>0</v>
      </c>
      <c r="AG320" s="564">
        <f t="shared" si="976"/>
        <v>0</v>
      </c>
      <c r="AH320" s="204"/>
      <c r="AI320" s="564">
        <f t="shared" ref="AI320:AJ320" si="977">AI375</f>
        <v>0</v>
      </c>
      <c r="AJ320" s="564">
        <f t="shared" si="977"/>
        <v>0</v>
      </c>
      <c r="AK320" s="201"/>
      <c r="AL320" s="564">
        <f t="shared" ref="AL320:AM320" si="978">AL375</f>
        <v>0</v>
      </c>
      <c r="AM320" s="564">
        <f t="shared" si="978"/>
        <v>0</v>
      </c>
      <c r="AN320" s="204"/>
      <c r="AO320" s="564">
        <f t="shared" ref="AO320:AP320" si="979">AO375</f>
        <v>0</v>
      </c>
      <c r="AP320" s="564">
        <f t="shared" si="979"/>
        <v>0</v>
      </c>
      <c r="AQ320" s="204"/>
      <c r="AR320" s="259" t="s">
        <v>574</v>
      </c>
    </row>
    <row r="321" spans="1:44" s="285" customFormat="1" ht="354" customHeight="1" x14ac:dyDescent="0.25">
      <c r="A321" s="679"/>
      <c r="B321" s="656"/>
      <c r="C321" s="656"/>
      <c r="D321" s="562" t="s">
        <v>292</v>
      </c>
      <c r="E321" s="586">
        <f t="shared" si="956"/>
        <v>0</v>
      </c>
      <c r="F321" s="586">
        <f t="shared" si="957"/>
        <v>0</v>
      </c>
      <c r="G321" s="204"/>
      <c r="H321" s="564">
        <f t="shared" ref="H321:I321" si="980">H376</f>
        <v>0</v>
      </c>
      <c r="I321" s="564">
        <f t="shared" si="980"/>
        <v>0</v>
      </c>
      <c r="J321" s="204"/>
      <c r="K321" s="564">
        <f t="shared" ref="K321:L321" si="981">K376</f>
        <v>0</v>
      </c>
      <c r="L321" s="564">
        <f t="shared" si="981"/>
        <v>0</v>
      </c>
      <c r="M321" s="204"/>
      <c r="N321" s="564">
        <f t="shared" ref="N321:O321" si="982">N376</f>
        <v>0</v>
      </c>
      <c r="O321" s="564">
        <f t="shared" si="982"/>
        <v>0</v>
      </c>
      <c r="P321" s="204"/>
      <c r="Q321" s="564"/>
      <c r="R321" s="564">
        <f t="shared" si="961"/>
        <v>0</v>
      </c>
      <c r="S321" s="204"/>
      <c r="T321" s="564">
        <f t="shared" ref="T321:U321" si="983">T376</f>
        <v>0</v>
      </c>
      <c r="U321" s="564">
        <f t="shared" si="983"/>
        <v>0</v>
      </c>
      <c r="V321" s="204"/>
      <c r="W321" s="564">
        <f t="shared" ref="W321:X321" si="984">W376</f>
        <v>0</v>
      </c>
      <c r="X321" s="564">
        <f t="shared" si="984"/>
        <v>0</v>
      </c>
      <c r="Y321" s="204"/>
      <c r="Z321" s="564">
        <f t="shared" ref="Z321:AA321" si="985">Z376</f>
        <v>0</v>
      </c>
      <c r="AA321" s="564">
        <f t="shared" si="985"/>
        <v>0</v>
      </c>
      <c r="AB321" s="204"/>
      <c r="AC321" s="564">
        <f t="shared" ref="AC321:AD321" si="986">AC376</f>
        <v>0</v>
      </c>
      <c r="AD321" s="564">
        <f t="shared" si="986"/>
        <v>0</v>
      </c>
      <c r="AE321" s="204"/>
      <c r="AF321" s="564">
        <f t="shared" ref="AF321:AG321" si="987">AF376</f>
        <v>0</v>
      </c>
      <c r="AG321" s="564">
        <f t="shared" si="987"/>
        <v>0</v>
      </c>
      <c r="AH321" s="204"/>
      <c r="AI321" s="564">
        <f t="shared" ref="AI321:AJ321" si="988">AI376</f>
        <v>0</v>
      </c>
      <c r="AJ321" s="564">
        <f t="shared" si="988"/>
        <v>0</v>
      </c>
      <c r="AK321" s="318"/>
      <c r="AL321" s="564">
        <f t="shared" ref="AL321:AM321" si="989">AL376</f>
        <v>0</v>
      </c>
      <c r="AM321" s="564">
        <f t="shared" si="989"/>
        <v>0</v>
      </c>
      <c r="AN321" s="204"/>
      <c r="AO321" s="564">
        <f t="shared" ref="AO321:AP321" si="990">AO376</f>
        <v>0</v>
      </c>
      <c r="AP321" s="564">
        <f t="shared" si="990"/>
        <v>0</v>
      </c>
      <c r="AQ321" s="204"/>
      <c r="AR321" s="259"/>
    </row>
    <row r="322" spans="1:44" s="285" customFormat="1" ht="79.5" customHeight="1" x14ac:dyDescent="0.25">
      <c r="A322" s="679"/>
      <c r="B322" s="656"/>
      <c r="C322" s="656"/>
      <c r="D322" s="562" t="s">
        <v>285</v>
      </c>
      <c r="E322" s="564">
        <f t="shared" si="956"/>
        <v>0</v>
      </c>
      <c r="F322" s="564">
        <f t="shared" si="957"/>
        <v>0</v>
      </c>
      <c r="G322" s="204"/>
      <c r="H322" s="564">
        <f t="shared" ref="H322:I322" si="991">H377</f>
        <v>0</v>
      </c>
      <c r="I322" s="564">
        <f t="shared" si="991"/>
        <v>0</v>
      </c>
      <c r="J322" s="204"/>
      <c r="K322" s="564">
        <f t="shared" ref="K322:L322" si="992">K377</f>
        <v>0</v>
      </c>
      <c r="L322" s="564">
        <f t="shared" si="992"/>
        <v>0</v>
      </c>
      <c r="M322" s="204"/>
      <c r="N322" s="564">
        <f t="shared" ref="N322:O322" si="993">N377</f>
        <v>0</v>
      </c>
      <c r="O322" s="564">
        <f t="shared" si="993"/>
        <v>0</v>
      </c>
      <c r="P322" s="204"/>
      <c r="Q322" s="564"/>
      <c r="R322" s="564">
        <f t="shared" si="961"/>
        <v>0</v>
      </c>
      <c r="S322" s="204"/>
      <c r="T322" s="564">
        <f t="shared" ref="T322:U322" si="994">T377</f>
        <v>0</v>
      </c>
      <c r="U322" s="564">
        <f t="shared" si="994"/>
        <v>0</v>
      </c>
      <c r="V322" s="204"/>
      <c r="W322" s="564">
        <f t="shared" ref="W322:X322" si="995">W377</f>
        <v>0</v>
      </c>
      <c r="X322" s="564">
        <f t="shared" si="995"/>
        <v>0</v>
      </c>
      <c r="Y322" s="204"/>
      <c r="Z322" s="564">
        <f t="shared" ref="Z322:AA322" si="996">Z377</f>
        <v>0</v>
      </c>
      <c r="AA322" s="564">
        <f t="shared" si="996"/>
        <v>0</v>
      </c>
      <c r="AB322" s="204"/>
      <c r="AC322" s="564">
        <f t="shared" ref="AC322:AD322" si="997">AC377</f>
        <v>0</v>
      </c>
      <c r="AD322" s="564">
        <f t="shared" si="997"/>
        <v>0</v>
      </c>
      <c r="AE322" s="204"/>
      <c r="AF322" s="564">
        <f t="shared" ref="AF322:AG322" si="998">AF377</f>
        <v>0</v>
      </c>
      <c r="AG322" s="564">
        <f t="shared" si="998"/>
        <v>0</v>
      </c>
      <c r="AH322" s="204"/>
      <c r="AI322" s="564">
        <f t="shared" ref="AI322:AJ322" si="999">AI377</f>
        <v>0</v>
      </c>
      <c r="AJ322" s="564">
        <f t="shared" si="999"/>
        <v>0</v>
      </c>
      <c r="AK322" s="318"/>
      <c r="AL322" s="564">
        <f t="shared" ref="AL322:AM322" si="1000">AL377</f>
        <v>0</v>
      </c>
      <c r="AM322" s="564">
        <f t="shared" si="1000"/>
        <v>0</v>
      </c>
      <c r="AN322" s="204"/>
      <c r="AO322" s="564">
        <f t="shared" ref="AO322:AP322" si="1001">AO377</f>
        <v>0</v>
      </c>
      <c r="AP322" s="564">
        <f t="shared" si="1001"/>
        <v>0</v>
      </c>
      <c r="AQ322" s="204"/>
      <c r="AR322" s="259"/>
    </row>
    <row r="323" spans="1:44" s="285" customFormat="1" ht="102" customHeight="1" thickBot="1" x14ac:dyDescent="0.3">
      <c r="A323" s="680"/>
      <c r="B323" s="682"/>
      <c r="C323" s="682"/>
      <c r="D323" s="566" t="s">
        <v>43</v>
      </c>
      <c r="E323" s="208">
        <f t="shared" si="956"/>
        <v>0</v>
      </c>
      <c r="F323" s="208">
        <f t="shared" si="957"/>
        <v>0</v>
      </c>
      <c r="G323" s="346"/>
      <c r="H323" s="208">
        <f t="shared" ref="H323:I323" si="1002">H378</f>
        <v>0</v>
      </c>
      <c r="I323" s="208">
        <f t="shared" si="1002"/>
        <v>0</v>
      </c>
      <c r="J323" s="346"/>
      <c r="K323" s="208">
        <f t="shared" ref="K323:L323" si="1003">K378</f>
        <v>0</v>
      </c>
      <c r="L323" s="208">
        <f t="shared" si="1003"/>
        <v>0</v>
      </c>
      <c r="M323" s="346"/>
      <c r="N323" s="208">
        <f t="shared" ref="N323:O323" si="1004">N378</f>
        <v>0</v>
      </c>
      <c r="O323" s="208">
        <f t="shared" si="1004"/>
        <v>0</v>
      </c>
      <c r="P323" s="346"/>
      <c r="Q323" s="208"/>
      <c r="R323" s="208">
        <f t="shared" si="961"/>
        <v>0</v>
      </c>
      <c r="S323" s="346"/>
      <c r="T323" s="208">
        <f t="shared" ref="T323:U323" si="1005">T378</f>
        <v>0</v>
      </c>
      <c r="U323" s="208">
        <f t="shared" si="1005"/>
        <v>0</v>
      </c>
      <c r="V323" s="346"/>
      <c r="W323" s="208">
        <f t="shared" ref="W323:X323" si="1006">W378</f>
        <v>0</v>
      </c>
      <c r="X323" s="208">
        <f t="shared" si="1006"/>
        <v>0</v>
      </c>
      <c r="Y323" s="346"/>
      <c r="Z323" s="208">
        <f t="shared" ref="Z323:AA323" si="1007">Z378</f>
        <v>0</v>
      </c>
      <c r="AA323" s="208">
        <f t="shared" si="1007"/>
        <v>0</v>
      </c>
      <c r="AB323" s="346"/>
      <c r="AC323" s="208">
        <f t="shared" ref="AC323:AD323" si="1008">AC378</f>
        <v>0</v>
      </c>
      <c r="AD323" s="208">
        <f t="shared" si="1008"/>
        <v>0</v>
      </c>
      <c r="AE323" s="346"/>
      <c r="AF323" s="208">
        <f t="shared" ref="AF323:AG323" si="1009">AF378</f>
        <v>0</v>
      </c>
      <c r="AG323" s="208">
        <f t="shared" si="1009"/>
        <v>0</v>
      </c>
      <c r="AH323" s="346"/>
      <c r="AI323" s="208">
        <f t="shared" ref="AI323:AJ323" si="1010">AI378</f>
        <v>0</v>
      </c>
      <c r="AJ323" s="208">
        <f t="shared" si="1010"/>
        <v>0</v>
      </c>
      <c r="AK323" s="350"/>
      <c r="AL323" s="208">
        <f t="shared" ref="AL323:AM323" si="1011">AL378</f>
        <v>0</v>
      </c>
      <c r="AM323" s="208">
        <f t="shared" si="1011"/>
        <v>0</v>
      </c>
      <c r="AN323" s="346"/>
      <c r="AO323" s="208">
        <f t="shared" ref="AO323:AP323" si="1012">AO378</f>
        <v>0</v>
      </c>
      <c r="AP323" s="208">
        <f t="shared" si="1012"/>
        <v>0</v>
      </c>
      <c r="AQ323" s="346"/>
      <c r="AR323" s="349"/>
    </row>
    <row r="324" spans="1:44" s="285" customFormat="1" ht="57.75" customHeight="1" x14ac:dyDescent="0.25">
      <c r="A324" s="657" t="s">
        <v>531</v>
      </c>
      <c r="B324" s="681" t="s">
        <v>506</v>
      </c>
      <c r="C324" s="681"/>
      <c r="D324" s="568" t="s">
        <v>41</v>
      </c>
      <c r="E324" s="570">
        <f>E328</f>
        <v>9346</v>
      </c>
      <c r="F324" s="570">
        <f>F328</f>
        <v>9346</v>
      </c>
      <c r="G324" s="318"/>
      <c r="H324" s="570">
        <f>H325+H326+H328+H329+H330+H331</f>
        <v>0</v>
      </c>
      <c r="I324" s="570">
        <f>I325+I326+I328+I329+I330+I331</f>
        <v>0</v>
      </c>
      <c r="J324" s="204"/>
      <c r="K324" s="570">
        <f>K325+K326+K328+K329+K330+K331</f>
        <v>0</v>
      </c>
      <c r="L324" s="570">
        <f>L325+L326+L328+L329+L330+L331</f>
        <v>0</v>
      </c>
      <c r="M324" s="201"/>
      <c r="N324" s="570">
        <f>N325+N326+N328+N329+N330+N331</f>
        <v>0</v>
      </c>
      <c r="O324" s="570">
        <f>O325+O326+O328+O329+O330+O331</f>
        <v>0</v>
      </c>
      <c r="P324" s="201"/>
      <c r="Q324" s="570">
        <f>Q325+Q326+Q328+Q329+Q330+Q331</f>
        <v>0</v>
      </c>
      <c r="R324" s="570">
        <f>R325+R326+R328+R329+R330+R331</f>
        <v>0</v>
      </c>
      <c r="S324" s="201"/>
      <c r="T324" s="570">
        <f>T325+T326+T328+T329+T330+T331</f>
        <v>0</v>
      </c>
      <c r="U324" s="570">
        <f>U325+U326+U328+U329+U330+U331</f>
        <v>0</v>
      </c>
      <c r="V324" s="201"/>
      <c r="W324" s="570">
        <f>W325+W326+W328+W329+W330+W331</f>
        <v>0</v>
      </c>
      <c r="X324" s="570">
        <f>X325+X326+X328+X329+X330+X331</f>
        <v>0</v>
      </c>
      <c r="Y324" s="201"/>
      <c r="Z324" s="570">
        <f>Z325+Z326+Z328+Z329+Z330+Z331</f>
        <v>9346</v>
      </c>
      <c r="AA324" s="570">
        <f>AA325+AA326+AA328+AA329+AA330+AA331</f>
        <v>9346</v>
      </c>
      <c r="AB324" s="201">
        <f>AA324/Z324*1</f>
        <v>1</v>
      </c>
      <c r="AC324" s="570"/>
      <c r="AD324" s="570"/>
      <c r="AE324" s="364"/>
      <c r="AF324" s="570"/>
      <c r="AG324" s="570"/>
      <c r="AH324" s="201"/>
      <c r="AI324" s="570"/>
      <c r="AJ324" s="570"/>
      <c r="AK324" s="201"/>
      <c r="AL324" s="570"/>
      <c r="AM324" s="570"/>
      <c r="AN324" s="201"/>
      <c r="AO324" s="570"/>
      <c r="AP324" s="570"/>
      <c r="AQ324" s="201"/>
      <c r="AR324" s="363" t="s">
        <v>545</v>
      </c>
    </row>
    <row r="325" spans="1:44" s="285" customFormat="1" ht="141.75" customHeight="1" x14ac:dyDescent="0.25">
      <c r="A325" s="657"/>
      <c r="B325" s="656"/>
      <c r="C325" s="656"/>
      <c r="D325" s="569" t="s">
        <v>37</v>
      </c>
      <c r="E325" s="570">
        <f>H325+K325+N325+Q325+T325+W325+Z325+AC325+AF325+AI325+AL325+AO325</f>
        <v>0</v>
      </c>
      <c r="F325" s="570">
        <f>I325+L325+O325+R325+U325+X325+AA325+AD325+AG325+AJ325+AM325+AP325</f>
        <v>0</v>
      </c>
      <c r="G325" s="201"/>
      <c r="H325" s="570"/>
      <c r="I325" s="570"/>
      <c r="J325" s="204"/>
      <c r="K325" s="570"/>
      <c r="L325" s="570"/>
      <c r="M325" s="201"/>
      <c r="N325" s="570"/>
      <c r="O325" s="570"/>
      <c r="P325" s="204"/>
      <c r="Q325" s="570"/>
      <c r="R325" s="570"/>
      <c r="S325" s="201"/>
      <c r="T325" s="570"/>
      <c r="U325" s="570"/>
      <c r="V325" s="204"/>
      <c r="W325" s="570"/>
      <c r="X325" s="570"/>
      <c r="Y325" s="204"/>
      <c r="Z325" s="570"/>
      <c r="AA325" s="570"/>
      <c r="AB325" s="201"/>
      <c r="AC325" s="570"/>
      <c r="AD325" s="570"/>
      <c r="AE325" s="204"/>
      <c r="AF325" s="570"/>
      <c r="AG325" s="570"/>
      <c r="AH325" s="204"/>
      <c r="AI325" s="570"/>
      <c r="AJ325" s="570"/>
      <c r="AK325" s="201"/>
      <c r="AL325" s="570"/>
      <c r="AM325" s="570"/>
      <c r="AN325" s="204"/>
      <c r="AO325" s="570"/>
      <c r="AP325" s="570"/>
      <c r="AQ325" s="201"/>
      <c r="AR325" s="348"/>
    </row>
    <row r="326" spans="1:44" s="285" customFormat="1" ht="133.5" customHeight="1" x14ac:dyDescent="0.25">
      <c r="A326" s="657"/>
      <c r="B326" s="656"/>
      <c r="C326" s="656"/>
      <c r="D326" s="652" t="s">
        <v>2</v>
      </c>
      <c r="E326" s="654">
        <f t="shared" ref="E326" si="1013">H326+K326+N326+Q326+T326+W326+Z326+AC326+AF326+AI326+AL326+AO326</f>
        <v>0</v>
      </c>
      <c r="F326" s="654">
        <f t="shared" ref="F326" si="1014">I326+L326+O326+R326+U326+X326+AA326+AD326+AG326+AJ326+AM326+AP326</f>
        <v>0</v>
      </c>
      <c r="G326" s="689"/>
      <c r="H326" s="654"/>
      <c r="I326" s="654"/>
      <c r="J326" s="691"/>
      <c r="K326" s="654"/>
      <c r="L326" s="654"/>
      <c r="M326" s="669"/>
      <c r="N326" s="654"/>
      <c r="O326" s="654"/>
      <c r="P326" s="669"/>
      <c r="Q326" s="654"/>
      <c r="R326" s="654"/>
      <c r="S326" s="669"/>
      <c r="T326" s="654"/>
      <c r="U326" s="654"/>
      <c r="V326" s="669"/>
      <c r="W326" s="654"/>
      <c r="X326" s="654"/>
      <c r="Y326" s="669"/>
      <c r="Z326" s="654"/>
      <c r="AA326" s="654"/>
      <c r="AB326" s="669"/>
      <c r="AC326" s="654"/>
      <c r="AD326" s="654"/>
      <c r="AE326" s="845"/>
      <c r="AF326" s="654"/>
      <c r="AG326" s="654"/>
      <c r="AH326" s="669"/>
      <c r="AI326" s="654"/>
      <c r="AJ326" s="654"/>
      <c r="AK326" s="669"/>
      <c r="AL326" s="654"/>
      <c r="AM326" s="654"/>
      <c r="AN326" s="669"/>
      <c r="AO326" s="654"/>
      <c r="AP326" s="654"/>
      <c r="AQ326" s="669"/>
      <c r="AR326" s="671"/>
    </row>
    <row r="327" spans="1:44" s="285" customFormat="1" ht="105.75" customHeight="1" x14ac:dyDescent="0.25">
      <c r="A327" s="657"/>
      <c r="B327" s="656"/>
      <c r="C327" s="656"/>
      <c r="D327" s="653"/>
      <c r="E327" s="655"/>
      <c r="F327" s="655"/>
      <c r="G327" s="690"/>
      <c r="H327" s="655"/>
      <c r="I327" s="655"/>
      <c r="J327" s="692"/>
      <c r="K327" s="655"/>
      <c r="L327" s="655"/>
      <c r="M327" s="670"/>
      <c r="N327" s="655"/>
      <c r="O327" s="655"/>
      <c r="P327" s="670"/>
      <c r="Q327" s="655"/>
      <c r="R327" s="655"/>
      <c r="S327" s="670"/>
      <c r="T327" s="655"/>
      <c r="U327" s="655"/>
      <c r="V327" s="670"/>
      <c r="W327" s="655"/>
      <c r="X327" s="655"/>
      <c r="Y327" s="670"/>
      <c r="Z327" s="655"/>
      <c r="AA327" s="655"/>
      <c r="AB327" s="670"/>
      <c r="AC327" s="655"/>
      <c r="AD327" s="655"/>
      <c r="AE327" s="846"/>
      <c r="AF327" s="655"/>
      <c r="AG327" s="655"/>
      <c r="AH327" s="670"/>
      <c r="AI327" s="655"/>
      <c r="AJ327" s="655"/>
      <c r="AK327" s="670"/>
      <c r="AL327" s="655"/>
      <c r="AM327" s="655"/>
      <c r="AN327" s="670"/>
      <c r="AO327" s="655"/>
      <c r="AP327" s="655"/>
      <c r="AQ327" s="670"/>
      <c r="AR327" s="672"/>
    </row>
    <row r="328" spans="1:44" s="285" customFormat="1" ht="189" customHeight="1" x14ac:dyDescent="0.25">
      <c r="A328" s="657"/>
      <c r="B328" s="656"/>
      <c r="C328" s="656"/>
      <c r="D328" s="567" t="s">
        <v>284</v>
      </c>
      <c r="E328" s="595">
        <f>H328+K328+N328+Q328+T328+W328+Z328+AC328+AF328+AI328+AL328+AO328</f>
        <v>9346</v>
      </c>
      <c r="F328" s="595">
        <f t="shared" ref="F328" si="1015">I328+L328+O328+R328+U328+X328+AA328+AD328+AG328+AJ328+AM328+AP328</f>
        <v>9346</v>
      </c>
      <c r="G328" s="201"/>
      <c r="H328" s="570"/>
      <c r="I328" s="570"/>
      <c r="J328" s="204"/>
      <c r="K328" s="570"/>
      <c r="L328" s="570"/>
      <c r="M328" s="201"/>
      <c r="N328" s="570"/>
      <c r="O328" s="570"/>
      <c r="P328" s="204"/>
      <c r="Q328" s="570"/>
      <c r="R328" s="570"/>
      <c r="S328" s="204"/>
      <c r="T328" s="570"/>
      <c r="U328" s="570"/>
      <c r="V328" s="204"/>
      <c r="W328" s="570"/>
      <c r="X328" s="570"/>
      <c r="Y328" s="204"/>
      <c r="Z328" s="570">
        <v>9346</v>
      </c>
      <c r="AA328" s="570">
        <v>9346</v>
      </c>
      <c r="AB328" s="201">
        <f>AA328/Z328*1</f>
        <v>1</v>
      </c>
      <c r="AC328" s="570"/>
      <c r="AD328" s="570"/>
      <c r="AE328" s="204"/>
      <c r="AF328" s="570"/>
      <c r="AG328" s="570"/>
      <c r="AH328" s="204"/>
      <c r="AI328" s="570"/>
      <c r="AJ328" s="570"/>
      <c r="AK328" s="318"/>
      <c r="AL328" s="570"/>
      <c r="AM328" s="570"/>
      <c r="AN328" s="204"/>
      <c r="AO328" s="570"/>
      <c r="AP328" s="570"/>
      <c r="AQ328" s="204"/>
      <c r="AR328" s="358" t="s">
        <v>546</v>
      </c>
    </row>
    <row r="329" spans="1:44" s="285" customFormat="1" ht="381" customHeight="1" x14ac:dyDescent="0.25">
      <c r="A329" s="657"/>
      <c r="B329" s="656"/>
      <c r="C329" s="656"/>
      <c r="D329" s="567" t="s">
        <v>292</v>
      </c>
      <c r="E329" s="586">
        <f t="shared" ref="E329" si="1016">H329+K329+N329+Q329+T329+W329+Z329+AC329+AF329+AI329+AL329+AO329</f>
        <v>0</v>
      </c>
      <c r="F329" s="586">
        <f>I329+L329+O329+R329+U329+X329+AA329+AD329+AG329+AJ329+AM329+AP329</f>
        <v>0</v>
      </c>
      <c r="G329" s="204"/>
      <c r="H329" s="570"/>
      <c r="I329" s="570"/>
      <c r="J329" s="204"/>
      <c r="K329" s="570"/>
      <c r="L329" s="570"/>
      <c r="M329" s="204"/>
      <c r="N329" s="570"/>
      <c r="O329" s="570"/>
      <c r="P329" s="204"/>
      <c r="Q329" s="570"/>
      <c r="R329" s="570"/>
      <c r="S329" s="204"/>
      <c r="T329" s="570"/>
      <c r="U329" s="570"/>
      <c r="V329" s="204"/>
      <c r="W329" s="570"/>
      <c r="X329" s="570"/>
      <c r="Y329" s="204"/>
      <c r="Z329" s="570"/>
      <c r="AA329" s="570"/>
      <c r="AB329" s="204"/>
      <c r="AC329" s="570"/>
      <c r="AD329" s="570"/>
      <c r="AE329" s="204"/>
      <c r="AF329" s="570"/>
      <c r="AG329" s="570"/>
      <c r="AH329" s="204"/>
      <c r="AI329" s="570"/>
      <c r="AJ329" s="570"/>
      <c r="AK329" s="318"/>
      <c r="AL329" s="570"/>
      <c r="AM329" s="570"/>
      <c r="AN329" s="204"/>
      <c r="AO329" s="570"/>
      <c r="AP329" s="570"/>
      <c r="AQ329" s="204"/>
      <c r="AR329" s="259"/>
    </row>
    <row r="330" spans="1:44" s="285" customFormat="1" ht="104.25" customHeight="1" x14ac:dyDescent="0.25">
      <c r="A330" s="657"/>
      <c r="B330" s="656"/>
      <c r="C330" s="656"/>
      <c r="D330" s="567" t="s">
        <v>285</v>
      </c>
      <c r="E330" s="570"/>
      <c r="F330" s="570"/>
      <c r="G330" s="204"/>
      <c r="H330" s="570"/>
      <c r="I330" s="570"/>
      <c r="J330" s="204"/>
      <c r="K330" s="570">
        <f>K760</f>
        <v>0</v>
      </c>
      <c r="L330" s="570">
        <f>L760</f>
        <v>0</v>
      </c>
      <c r="M330" s="204"/>
      <c r="N330" s="570">
        <f>N760</f>
        <v>0</v>
      </c>
      <c r="O330" s="570">
        <f>O760</f>
        <v>0</v>
      </c>
      <c r="P330" s="204"/>
      <c r="Q330" s="570">
        <f>Q760</f>
        <v>0</v>
      </c>
      <c r="R330" s="570">
        <f>R760</f>
        <v>0</v>
      </c>
      <c r="S330" s="204"/>
      <c r="T330" s="570">
        <f>T760</f>
        <v>0</v>
      </c>
      <c r="U330" s="570">
        <f>U760</f>
        <v>0</v>
      </c>
      <c r="V330" s="204"/>
      <c r="W330" s="570">
        <f>W760</f>
        <v>0</v>
      </c>
      <c r="X330" s="570">
        <f>X760</f>
        <v>0</v>
      </c>
      <c r="Y330" s="204"/>
      <c r="Z330" s="570">
        <f>Z760</f>
        <v>0</v>
      </c>
      <c r="AA330" s="570">
        <f>AA760</f>
        <v>0</v>
      </c>
      <c r="AB330" s="204"/>
      <c r="AC330" s="570">
        <f>AC760</f>
        <v>0</v>
      </c>
      <c r="AD330" s="570">
        <f>AD760</f>
        <v>0</v>
      </c>
      <c r="AE330" s="204"/>
      <c r="AF330" s="570">
        <f>AF760</f>
        <v>0</v>
      </c>
      <c r="AG330" s="570">
        <f>AG760</f>
        <v>0</v>
      </c>
      <c r="AH330" s="204"/>
      <c r="AI330" s="570">
        <f>AI760</f>
        <v>0</v>
      </c>
      <c r="AJ330" s="570">
        <f>AJ760</f>
        <v>0</v>
      </c>
      <c r="AK330" s="318"/>
      <c r="AL330" s="570">
        <f>AL760</f>
        <v>0</v>
      </c>
      <c r="AM330" s="570">
        <f>AM760</f>
        <v>0</v>
      </c>
      <c r="AN330" s="204"/>
      <c r="AO330" s="570">
        <f>AO760</f>
        <v>0</v>
      </c>
      <c r="AP330" s="570">
        <f>AP760</f>
        <v>0</v>
      </c>
      <c r="AQ330" s="204"/>
      <c r="AR330" s="259"/>
    </row>
    <row r="331" spans="1:44" s="285" customFormat="1" ht="182.25" customHeight="1" thickBot="1" x14ac:dyDescent="0.3">
      <c r="A331" s="657"/>
      <c r="B331" s="847"/>
      <c r="C331" s="847"/>
      <c r="D331" s="602" t="s">
        <v>43</v>
      </c>
      <c r="E331" s="583"/>
      <c r="F331" s="583"/>
      <c r="G331" s="346"/>
      <c r="H331" s="208"/>
      <c r="I331" s="208"/>
      <c r="J331" s="346"/>
      <c r="K331" s="208">
        <f t="shared" ref="K331:L331" si="1017">K761</f>
        <v>0</v>
      </c>
      <c r="L331" s="208">
        <f t="shared" si="1017"/>
        <v>0</v>
      </c>
      <c r="M331" s="346"/>
      <c r="N331" s="208">
        <f t="shared" ref="N331:O331" si="1018">N761</f>
        <v>0</v>
      </c>
      <c r="O331" s="208">
        <f t="shared" si="1018"/>
        <v>0</v>
      </c>
      <c r="P331" s="346"/>
      <c r="Q331" s="208">
        <f t="shared" ref="Q331:R331" si="1019">Q761</f>
        <v>0</v>
      </c>
      <c r="R331" s="208">
        <f t="shared" si="1019"/>
        <v>0</v>
      </c>
      <c r="S331" s="346"/>
      <c r="T331" s="208">
        <f t="shared" ref="T331:U331" si="1020">T761</f>
        <v>0</v>
      </c>
      <c r="U331" s="208">
        <f t="shared" si="1020"/>
        <v>0</v>
      </c>
      <c r="V331" s="346"/>
      <c r="W331" s="208">
        <f t="shared" ref="W331:X331" si="1021">W761</f>
        <v>0</v>
      </c>
      <c r="X331" s="208">
        <f t="shared" si="1021"/>
        <v>0</v>
      </c>
      <c r="Y331" s="346"/>
      <c r="Z331" s="208">
        <f t="shared" ref="Z331:AA331" si="1022">Z761</f>
        <v>0</v>
      </c>
      <c r="AA331" s="208">
        <f t="shared" si="1022"/>
        <v>0</v>
      </c>
      <c r="AB331" s="346"/>
      <c r="AC331" s="208">
        <f t="shared" ref="AC331:AD331" si="1023">AC761</f>
        <v>0</v>
      </c>
      <c r="AD331" s="208">
        <f t="shared" si="1023"/>
        <v>0</v>
      </c>
      <c r="AE331" s="346"/>
      <c r="AF331" s="208">
        <f t="shared" ref="AF331:AG331" si="1024">AF761</f>
        <v>0</v>
      </c>
      <c r="AG331" s="208">
        <f t="shared" si="1024"/>
        <v>0</v>
      </c>
      <c r="AH331" s="346"/>
      <c r="AI331" s="208">
        <f t="shared" ref="AI331:AJ331" si="1025">AI761</f>
        <v>0</v>
      </c>
      <c r="AJ331" s="208">
        <f t="shared" si="1025"/>
        <v>0</v>
      </c>
      <c r="AK331" s="350"/>
      <c r="AL331" s="208">
        <f t="shared" ref="AL331:AM331" si="1026">AL761</f>
        <v>0</v>
      </c>
      <c r="AM331" s="208">
        <f t="shared" si="1026"/>
        <v>0</v>
      </c>
      <c r="AN331" s="346"/>
      <c r="AO331" s="208">
        <f t="shared" ref="AO331:AP331" si="1027">AO761</f>
        <v>0</v>
      </c>
      <c r="AP331" s="208">
        <f t="shared" si="1027"/>
        <v>0</v>
      </c>
      <c r="AQ331" s="346"/>
      <c r="AR331" s="349"/>
    </row>
    <row r="332" spans="1:44" s="285" customFormat="1" ht="57.75" customHeight="1" x14ac:dyDescent="0.25">
      <c r="A332" s="657" t="s">
        <v>532</v>
      </c>
      <c r="B332" s="656" t="s">
        <v>510</v>
      </c>
      <c r="C332" s="656"/>
      <c r="D332" s="594" t="s">
        <v>41</v>
      </c>
      <c r="E332" s="595">
        <f>E336</f>
        <v>108.5</v>
      </c>
      <c r="F332" s="595">
        <f>F336</f>
        <v>108.5</v>
      </c>
      <c r="G332" s="318"/>
      <c r="H332" s="570">
        <f>H333+H334+H336+H337+H338+H339</f>
        <v>0</v>
      </c>
      <c r="I332" s="570">
        <f>I333+I334+I336+I337+I338+I339</f>
        <v>0</v>
      </c>
      <c r="J332" s="204"/>
      <c r="K332" s="570">
        <f>K333+K334+K336+K337+K338+K339</f>
        <v>0</v>
      </c>
      <c r="L332" s="570">
        <f>L333+L334+L336+L337+L338+L339</f>
        <v>0</v>
      </c>
      <c r="M332" s="201"/>
      <c r="N332" s="570">
        <f>N333+N334+N336+N337+N338+N339</f>
        <v>0</v>
      </c>
      <c r="O332" s="570">
        <f>O333+O334+O336+O337+O338+O339</f>
        <v>0</v>
      </c>
      <c r="P332" s="201"/>
      <c r="Q332" s="570">
        <f>Q333+Q334+Q336+Q337+Q338+Q339</f>
        <v>0</v>
      </c>
      <c r="R332" s="570">
        <f>R333+R334+R336+R337+R338+R339</f>
        <v>0</v>
      </c>
      <c r="S332" s="201"/>
      <c r="T332" s="570">
        <f>T333+T334+T336+T337+T338+T339</f>
        <v>0</v>
      </c>
      <c r="U332" s="570">
        <f>U333+U334+U336+U337+U338+U339</f>
        <v>0</v>
      </c>
      <c r="V332" s="201"/>
      <c r="W332" s="570">
        <f>W333+W334+W336+W337+W338+W339</f>
        <v>0</v>
      </c>
      <c r="X332" s="570">
        <f>X333+X334+X336+X337+X338+X339</f>
        <v>0</v>
      </c>
      <c r="Y332" s="201"/>
      <c r="Z332" s="570">
        <f>Z333+Z334+Z336+Z337+Z338+Z339</f>
        <v>108.5</v>
      </c>
      <c r="AA332" s="570">
        <f>AA333+AA334+AA336+AA337+AA338+AA339</f>
        <v>108.5</v>
      </c>
      <c r="AB332" s="201">
        <f>AA332/Z332*1</f>
        <v>1</v>
      </c>
      <c r="AC332" s="570"/>
      <c r="AD332" s="570"/>
      <c r="AE332" s="364"/>
      <c r="AF332" s="570"/>
      <c r="AG332" s="570"/>
      <c r="AH332" s="201"/>
      <c r="AI332" s="570"/>
      <c r="AJ332" s="570"/>
      <c r="AK332" s="201"/>
      <c r="AL332" s="570"/>
      <c r="AM332" s="570"/>
      <c r="AN332" s="201"/>
      <c r="AO332" s="570"/>
      <c r="AP332" s="570"/>
      <c r="AQ332" s="201"/>
      <c r="AR332" s="363" t="s">
        <v>545</v>
      </c>
    </row>
    <row r="333" spans="1:44" s="285" customFormat="1" ht="141.75" customHeight="1" x14ac:dyDescent="0.25">
      <c r="A333" s="657"/>
      <c r="B333" s="656"/>
      <c r="C333" s="656"/>
      <c r="D333" s="594" t="s">
        <v>37</v>
      </c>
      <c r="E333" s="595">
        <f>H333+K333+N333+Q333+T333+W333+Z333+AC333+AF333+AI333+AL333+AO333</f>
        <v>0</v>
      </c>
      <c r="F333" s="595">
        <f>I333+L333+O333+R333+U333+X333+AA333+AD333+AG333+AJ333+AM333+AP333</f>
        <v>0</v>
      </c>
      <c r="G333" s="201"/>
      <c r="H333" s="570"/>
      <c r="I333" s="570"/>
      <c r="J333" s="204"/>
      <c r="K333" s="570"/>
      <c r="L333" s="570"/>
      <c r="M333" s="201"/>
      <c r="N333" s="570"/>
      <c r="O333" s="570"/>
      <c r="P333" s="204"/>
      <c r="Q333" s="570"/>
      <c r="R333" s="570"/>
      <c r="S333" s="201"/>
      <c r="T333" s="570"/>
      <c r="U333" s="570"/>
      <c r="V333" s="204"/>
      <c r="W333" s="570"/>
      <c r="X333" s="570"/>
      <c r="Y333" s="204"/>
      <c r="Z333" s="570"/>
      <c r="AA333" s="570"/>
      <c r="AB333" s="201"/>
      <c r="AC333" s="570"/>
      <c r="AD333" s="570"/>
      <c r="AE333" s="204"/>
      <c r="AF333" s="570"/>
      <c r="AG333" s="570"/>
      <c r="AH333" s="204"/>
      <c r="AI333" s="570"/>
      <c r="AJ333" s="570"/>
      <c r="AK333" s="201"/>
      <c r="AL333" s="570"/>
      <c r="AM333" s="570"/>
      <c r="AN333" s="204"/>
      <c r="AO333" s="570"/>
      <c r="AP333" s="570"/>
      <c r="AQ333" s="201"/>
      <c r="AR333" s="348"/>
    </row>
    <row r="334" spans="1:44" s="285" customFormat="1" ht="133.5" customHeight="1" x14ac:dyDescent="0.25">
      <c r="A334" s="657"/>
      <c r="B334" s="656"/>
      <c r="C334" s="656"/>
      <c r="D334" s="646" t="s">
        <v>2</v>
      </c>
      <c r="E334" s="643">
        <f t="shared" ref="E334" si="1028">H334+K334+N334+Q334+T334+W334+Z334+AC334+AF334+AI334+AL334+AO334</f>
        <v>0</v>
      </c>
      <c r="F334" s="643">
        <f t="shared" ref="F334" si="1029">I334+L334+O334+R334+U334+X334+AA334+AD334+AG334+AJ334+AM334+AP334</f>
        <v>0</v>
      </c>
      <c r="G334" s="689"/>
      <c r="H334" s="654"/>
      <c r="I334" s="654"/>
      <c r="J334" s="691"/>
      <c r="K334" s="654"/>
      <c r="L334" s="654"/>
      <c r="M334" s="669"/>
      <c r="N334" s="654"/>
      <c r="O334" s="654"/>
      <c r="P334" s="669"/>
      <c r="Q334" s="654"/>
      <c r="R334" s="654"/>
      <c r="S334" s="669"/>
      <c r="T334" s="654"/>
      <c r="U334" s="654"/>
      <c r="V334" s="669"/>
      <c r="W334" s="654"/>
      <c r="X334" s="654"/>
      <c r="Y334" s="669"/>
      <c r="Z334" s="654"/>
      <c r="AA334" s="654"/>
      <c r="AB334" s="669"/>
      <c r="AC334" s="654"/>
      <c r="AD334" s="654"/>
      <c r="AE334" s="845"/>
      <c r="AF334" s="654"/>
      <c r="AG334" s="654"/>
      <c r="AH334" s="669"/>
      <c r="AI334" s="654"/>
      <c r="AJ334" s="654"/>
      <c r="AK334" s="669"/>
      <c r="AL334" s="654"/>
      <c r="AM334" s="654"/>
      <c r="AN334" s="669"/>
      <c r="AO334" s="654"/>
      <c r="AP334" s="654"/>
      <c r="AQ334" s="669"/>
      <c r="AR334" s="671"/>
    </row>
    <row r="335" spans="1:44" s="285" customFormat="1" ht="105.75" customHeight="1" x14ac:dyDescent="0.25">
      <c r="A335" s="657"/>
      <c r="B335" s="656"/>
      <c r="C335" s="656"/>
      <c r="D335" s="646"/>
      <c r="E335" s="643"/>
      <c r="F335" s="643"/>
      <c r="G335" s="690"/>
      <c r="H335" s="655"/>
      <c r="I335" s="655"/>
      <c r="J335" s="692"/>
      <c r="K335" s="655"/>
      <c r="L335" s="655"/>
      <c r="M335" s="670"/>
      <c r="N335" s="655"/>
      <c r="O335" s="655"/>
      <c r="P335" s="670"/>
      <c r="Q335" s="655"/>
      <c r="R335" s="655"/>
      <c r="S335" s="670"/>
      <c r="T335" s="655"/>
      <c r="U335" s="655"/>
      <c r="V335" s="670"/>
      <c r="W335" s="655"/>
      <c r="X335" s="655"/>
      <c r="Y335" s="670"/>
      <c r="Z335" s="655"/>
      <c r="AA335" s="655"/>
      <c r="AB335" s="670"/>
      <c r="AC335" s="655"/>
      <c r="AD335" s="655"/>
      <c r="AE335" s="846"/>
      <c r="AF335" s="655"/>
      <c r="AG335" s="655"/>
      <c r="AH335" s="670"/>
      <c r="AI335" s="655"/>
      <c r="AJ335" s="655"/>
      <c r="AK335" s="670"/>
      <c r="AL335" s="655"/>
      <c r="AM335" s="655"/>
      <c r="AN335" s="670"/>
      <c r="AO335" s="655"/>
      <c r="AP335" s="655"/>
      <c r="AQ335" s="670"/>
      <c r="AR335" s="672"/>
    </row>
    <row r="336" spans="1:44" s="285" customFormat="1" ht="336" customHeight="1" x14ac:dyDescent="0.25">
      <c r="A336" s="657"/>
      <c r="B336" s="656"/>
      <c r="C336" s="656"/>
      <c r="D336" s="587" t="s">
        <v>284</v>
      </c>
      <c r="E336" s="595">
        <f>H336+K336+N336+Q336+T336+W336+Z336+AC336+AF336+AI336+AL336+AO336</f>
        <v>108.5</v>
      </c>
      <c r="F336" s="595">
        <f t="shared" ref="F336" si="1030">I336+L336+O336+R336+U336+X336+AA336+AD336+AG336+AJ336+AM336+AP336</f>
        <v>108.5</v>
      </c>
      <c r="G336" s="201"/>
      <c r="H336" s="570"/>
      <c r="I336" s="570"/>
      <c r="J336" s="204"/>
      <c r="K336" s="570"/>
      <c r="L336" s="570"/>
      <c r="M336" s="201"/>
      <c r="N336" s="570"/>
      <c r="O336" s="570"/>
      <c r="P336" s="204"/>
      <c r="Q336" s="570"/>
      <c r="R336" s="570"/>
      <c r="S336" s="204"/>
      <c r="T336" s="570"/>
      <c r="U336" s="570"/>
      <c r="V336" s="204"/>
      <c r="W336" s="570"/>
      <c r="X336" s="570"/>
      <c r="Y336" s="204"/>
      <c r="Z336" s="570">
        <v>108.5</v>
      </c>
      <c r="AA336" s="570">
        <v>108.5</v>
      </c>
      <c r="AB336" s="201">
        <f>AA336/Z336*1</f>
        <v>1</v>
      </c>
      <c r="AC336" s="570"/>
      <c r="AD336" s="570"/>
      <c r="AE336" s="204"/>
      <c r="AF336" s="570"/>
      <c r="AG336" s="570"/>
      <c r="AH336" s="204"/>
      <c r="AI336" s="570"/>
      <c r="AJ336" s="570"/>
      <c r="AK336" s="318"/>
      <c r="AL336" s="570"/>
      <c r="AM336" s="570"/>
      <c r="AN336" s="204"/>
      <c r="AO336" s="570"/>
      <c r="AP336" s="570"/>
      <c r="AQ336" s="204"/>
      <c r="AR336" s="358" t="s">
        <v>547</v>
      </c>
    </row>
    <row r="337" spans="1:44" s="285" customFormat="1" ht="381" customHeight="1" x14ac:dyDescent="0.25">
      <c r="A337" s="657"/>
      <c r="B337" s="656"/>
      <c r="C337" s="656"/>
      <c r="D337" s="587" t="s">
        <v>292</v>
      </c>
      <c r="E337" s="595">
        <f t="shared" ref="E337:E338" si="1031">H337+K337+N337+Q337+T337+W337+Z337+AC337+AF337+AI337+AL337+AO337</f>
        <v>0</v>
      </c>
      <c r="F337" s="595">
        <f>I337+L337+O337+R337+U337+X337+AA337+AD337+AG337+AJ337+AM337+AP337</f>
        <v>0</v>
      </c>
      <c r="G337" s="204"/>
      <c r="H337" s="570"/>
      <c r="I337" s="570"/>
      <c r="J337" s="204"/>
      <c r="K337" s="570"/>
      <c r="L337" s="570"/>
      <c r="M337" s="204"/>
      <c r="N337" s="570"/>
      <c r="O337" s="570"/>
      <c r="P337" s="204"/>
      <c r="Q337" s="570"/>
      <c r="R337" s="570"/>
      <c r="S337" s="204"/>
      <c r="T337" s="570"/>
      <c r="U337" s="570"/>
      <c r="V337" s="204"/>
      <c r="W337" s="570"/>
      <c r="X337" s="570"/>
      <c r="Y337" s="204"/>
      <c r="Z337" s="570"/>
      <c r="AA337" s="570"/>
      <c r="AB337" s="204"/>
      <c r="AC337" s="570"/>
      <c r="AD337" s="570"/>
      <c r="AE337" s="204"/>
      <c r="AF337" s="570"/>
      <c r="AG337" s="570"/>
      <c r="AH337" s="204"/>
      <c r="AI337" s="570"/>
      <c r="AJ337" s="570"/>
      <c r="AK337" s="318"/>
      <c r="AL337" s="570"/>
      <c r="AM337" s="570"/>
      <c r="AN337" s="204"/>
      <c r="AO337" s="570"/>
      <c r="AP337" s="570"/>
      <c r="AQ337" s="204"/>
      <c r="AR337" s="259"/>
    </row>
    <row r="338" spans="1:44" s="285" customFormat="1" ht="104.25" customHeight="1" x14ac:dyDescent="0.25">
      <c r="A338" s="657"/>
      <c r="B338" s="656"/>
      <c r="C338" s="656"/>
      <c r="D338" s="587" t="s">
        <v>285</v>
      </c>
      <c r="E338" s="595">
        <f t="shared" si="1031"/>
        <v>0</v>
      </c>
      <c r="F338" s="595">
        <f t="shared" ref="F338" si="1032">I338+L338+O338+R338+U338+X338+AA338+AD338+AG338+AJ338+AM338+AP338</f>
        <v>0</v>
      </c>
      <c r="G338" s="204"/>
      <c r="H338" s="570">
        <f>H378+H385+H392+H406</f>
        <v>0</v>
      </c>
      <c r="I338" s="570">
        <f>I378+I385+I392+I406</f>
        <v>0</v>
      </c>
      <c r="J338" s="204"/>
      <c r="K338" s="570">
        <f>K768</f>
        <v>0</v>
      </c>
      <c r="L338" s="570">
        <f>L768</f>
        <v>0</v>
      </c>
      <c r="M338" s="204"/>
      <c r="N338" s="570">
        <f>N768</f>
        <v>0</v>
      </c>
      <c r="O338" s="570">
        <f>O768</f>
        <v>0</v>
      </c>
      <c r="P338" s="204"/>
      <c r="Q338" s="570">
        <f>Q768</f>
        <v>0</v>
      </c>
      <c r="R338" s="570">
        <f>R768</f>
        <v>0</v>
      </c>
      <c r="S338" s="204"/>
      <c r="T338" s="570">
        <f>T768</f>
        <v>0</v>
      </c>
      <c r="U338" s="570">
        <f>U768</f>
        <v>0</v>
      </c>
      <c r="V338" s="204"/>
      <c r="W338" s="570">
        <f>W768</f>
        <v>0</v>
      </c>
      <c r="X338" s="570">
        <f>X768</f>
        <v>0</v>
      </c>
      <c r="Y338" s="204"/>
      <c r="Z338" s="570">
        <f>Z768</f>
        <v>0</v>
      </c>
      <c r="AA338" s="570">
        <f>AA768</f>
        <v>0</v>
      </c>
      <c r="AB338" s="204"/>
      <c r="AC338" s="570">
        <f>AC768</f>
        <v>0</v>
      </c>
      <c r="AD338" s="570">
        <f>AD768</f>
        <v>0</v>
      </c>
      <c r="AE338" s="204"/>
      <c r="AF338" s="570">
        <f>AF768</f>
        <v>0</v>
      </c>
      <c r="AG338" s="570">
        <f>AG768</f>
        <v>0</v>
      </c>
      <c r="AH338" s="204"/>
      <c r="AI338" s="570">
        <f>AI768</f>
        <v>0</v>
      </c>
      <c r="AJ338" s="570">
        <f>AJ768</f>
        <v>0</v>
      </c>
      <c r="AK338" s="318"/>
      <c r="AL338" s="570">
        <f>AL768</f>
        <v>0</v>
      </c>
      <c r="AM338" s="570">
        <f>AM768</f>
        <v>0</v>
      </c>
      <c r="AN338" s="204"/>
      <c r="AO338" s="570">
        <f>AO768</f>
        <v>0</v>
      </c>
      <c r="AP338" s="570">
        <f>AP768</f>
        <v>0</v>
      </c>
      <c r="AQ338" s="204"/>
      <c r="AR338" s="259"/>
    </row>
    <row r="339" spans="1:44" s="285" customFormat="1" ht="182.25" customHeight="1" x14ac:dyDescent="0.25">
      <c r="A339" s="657"/>
      <c r="B339" s="656"/>
      <c r="C339" s="656"/>
      <c r="D339" s="594" t="s">
        <v>43</v>
      </c>
      <c r="E339" s="595"/>
      <c r="F339" s="595"/>
      <c r="G339" s="590"/>
      <c r="H339" s="583"/>
      <c r="I339" s="583"/>
      <c r="J339" s="590"/>
      <c r="K339" s="583">
        <f t="shared" ref="K339:L339" si="1033">K769</f>
        <v>0</v>
      </c>
      <c r="L339" s="583">
        <f t="shared" si="1033"/>
        <v>0</v>
      </c>
      <c r="M339" s="590"/>
      <c r="N339" s="583">
        <f t="shared" ref="N339:O339" si="1034">N769</f>
        <v>0</v>
      </c>
      <c r="O339" s="583">
        <f t="shared" si="1034"/>
        <v>0</v>
      </c>
      <c r="P339" s="590"/>
      <c r="Q339" s="583">
        <f t="shared" ref="Q339:R339" si="1035">Q769</f>
        <v>0</v>
      </c>
      <c r="R339" s="583">
        <f t="shared" si="1035"/>
        <v>0</v>
      </c>
      <c r="S339" s="590"/>
      <c r="T339" s="583">
        <f t="shared" ref="T339:U339" si="1036">T769</f>
        <v>0</v>
      </c>
      <c r="U339" s="583">
        <f t="shared" si="1036"/>
        <v>0</v>
      </c>
      <c r="V339" s="590"/>
      <c r="W339" s="583">
        <f t="shared" ref="W339:X339" si="1037">W769</f>
        <v>0</v>
      </c>
      <c r="X339" s="583">
        <f t="shared" si="1037"/>
        <v>0</v>
      </c>
      <c r="Y339" s="590"/>
      <c r="Z339" s="583">
        <f t="shared" ref="Z339:AA339" si="1038">Z769</f>
        <v>0</v>
      </c>
      <c r="AA339" s="583">
        <f t="shared" si="1038"/>
        <v>0</v>
      </c>
      <c r="AB339" s="590"/>
      <c r="AC339" s="583">
        <f t="shared" ref="AC339:AD339" si="1039">AC769</f>
        <v>0</v>
      </c>
      <c r="AD339" s="583">
        <f t="shared" si="1039"/>
        <v>0</v>
      </c>
      <c r="AE339" s="590"/>
      <c r="AF339" s="583">
        <f t="shared" ref="AF339:AG339" si="1040">AF769</f>
        <v>0</v>
      </c>
      <c r="AG339" s="583">
        <f t="shared" si="1040"/>
        <v>0</v>
      </c>
      <c r="AH339" s="590"/>
      <c r="AI339" s="583">
        <f t="shared" ref="AI339:AJ339" si="1041">AI769</f>
        <v>0</v>
      </c>
      <c r="AJ339" s="583">
        <f t="shared" si="1041"/>
        <v>0</v>
      </c>
      <c r="AK339" s="588"/>
      <c r="AL339" s="583">
        <f t="shared" ref="AL339:AM339" si="1042">AL769</f>
        <v>0</v>
      </c>
      <c r="AM339" s="583">
        <f t="shared" si="1042"/>
        <v>0</v>
      </c>
      <c r="AN339" s="590"/>
      <c r="AO339" s="583">
        <f t="shared" ref="AO339:AP339" si="1043">AO769</f>
        <v>0</v>
      </c>
      <c r="AP339" s="583">
        <f t="shared" si="1043"/>
        <v>0</v>
      </c>
      <c r="AQ339" s="590"/>
      <c r="AR339" s="361"/>
    </row>
    <row r="340" spans="1:44" s="285" customFormat="1" ht="182.25" customHeight="1" x14ac:dyDescent="0.25">
      <c r="A340" s="657" t="s">
        <v>533</v>
      </c>
      <c r="B340" s="646" t="s">
        <v>534</v>
      </c>
      <c r="C340" s="656"/>
      <c r="D340" s="594" t="s">
        <v>41</v>
      </c>
      <c r="E340" s="595">
        <f>E344</f>
        <v>242</v>
      </c>
      <c r="F340" s="595">
        <f>F344</f>
        <v>0</v>
      </c>
      <c r="G340" s="204"/>
      <c r="H340" s="595">
        <f>H341+H342+H344+H346+H347</f>
        <v>0</v>
      </c>
      <c r="I340" s="595">
        <f t="shared" ref="I340:AQ340" si="1044">I341+I342+I344+I346+I347</f>
        <v>0</v>
      </c>
      <c r="J340" s="595">
        <f t="shared" si="1044"/>
        <v>0</v>
      </c>
      <c r="K340" s="595">
        <f t="shared" si="1044"/>
        <v>0</v>
      </c>
      <c r="L340" s="595">
        <f t="shared" si="1044"/>
        <v>0</v>
      </c>
      <c r="M340" s="595">
        <f t="shared" si="1044"/>
        <v>0</v>
      </c>
      <c r="N340" s="595">
        <f t="shared" si="1044"/>
        <v>0</v>
      </c>
      <c r="O340" s="595">
        <f t="shared" si="1044"/>
        <v>0</v>
      </c>
      <c r="P340" s="595">
        <f t="shared" si="1044"/>
        <v>0</v>
      </c>
      <c r="Q340" s="595">
        <f t="shared" si="1044"/>
        <v>0</v>
      </c>
      <c r="R340" s="595">
        <f t="shared" si="1044"/>
        <v>0</v>
      </c>
      <c r="S340" s="595">
        <f t="shared" si="1044"/>
        <v>0</v>
      </c>
      <c r="T340" s="595">
        <f t="shared" si="1044"/>
        <v>0</v>
      </c>
      <c r="U340" s="595">
        <f t="shared" si="1044"/>
        <v>0</v>
      </c>
      <c r="V340" s="595">
        <f t="shared" si="1044"/>
        <v>0</v>
      </c>
      <c r="W340" s="595">
        <f t="shared" si="1044"/>
        <v>0</v>
      </c>
      <c r="X340" s="595">
        <f t="shared" si="1044"/>
        <v>0</v>
      </c>
      <c r="Y340" s="595">
        <f t="shared" si="1044"/>
        <v>0</v>
      </c>
      <c r="Z340" s="595">
        <f t="shared" si="1044"/>
        <v>0</v>
      </c>
      <c r="AA340" s="595">
        <f t="shared" si="1044"/>
        <v>0</v>
      </c>
      <c r="AB340" s="595">
        <f t="shared" si="1044"/>
        <v>0</v>
      </c>
      <c r="AC340" s="595">
        <f t="shared" si="1044"/>
        <v>0</v>
      </c>
      <c r="AD340" s="595">
        <f t="shared" si="1044"/>
        <v>0</v>
      </c>
      <c r="AE340" s="595">
        <f t="shared" si="1044"/>
        <v>0</v>
      </c>
      <c r="AF340" s="595">
        <f t="shared" si="1044"/>
        <v>242</v>
      </c>
      <c r="AG340" s="595">
        <f t="shared" si="1044"/>
        <v>0</v>
      </c>
      <c r="AH340" s="201">
        <f>AG340/AF340*1</f>
        <v>0</v>
      </c>
      <c r="AI340" s="595">
        <f t="shared" si="1044"/>
        <v>0</v>
      </c>
      <c r="AJ340" s="595">
        <f t="shared" si="1044"/>
        <v>0</v>
      </c>
      <c r="AK340" s="595">
        <f t="shared" si="1044"/>
        <v>0</v>
      </c>
      <c r="AL340" s="595">
        <f t="shared" si="1044"/>
        <v>0</v>
      </c>
      <c r="AM340" s="595">
        <f t="shared" si="1044"/>
        <v>0</v>
      </c>
      <c r="AN340" s="595">
        <f t="shared" si="1044"/>
        <v>0</v>
      </c>
      <c r="AO340" s="595">
        <f t="shared" si="1044"/>
        <v>0</v>
      </c>
      <c r="AP340" s="595">
        <f t="shared" si="1044"/>
        <v>0</v>
      </c>
      <c r="AQ340" s="595">
        <f t="shared" si="1044"/>
        <v>0</v>
      </c>
      <c r="AR340" s="363"/>
    </row>
    <row r="341" spans="1:44" s="285" customFormat="1" ht="182.25" customHeight="1" x14ac:dyDescent="0.25">
      <c r="A341" s="658"/>
      <c r="B341" s="646"/>
      <c r="C341" s="656"/>
      <c r="D341" s="594" t="s">
        <v>37</v>
      </c>
      <c r="E341" s="595">
        <f>H341+K341+N341+Q341+T341+W341+Z341+AC341+AF341+AI341+AL341+AO341</f>
        <v>0</v>
      </c>
      <c r="F341" s="595">
        <f>I341+L341+O341+R341+U341+X341+AA341+AD341+AG341+AJ341+AM341+AP341</f>
        <v>0</v>
      </c>
      <c r="G341" s="204"/>
      <c r="H341" s="595"/>
      <c r="I341" s="595"/>
      <c r="J341" s="204"/>
      <c r="K341" s="595"/>
      <c r="L341" s="595"/>
      <c r="M341" s="204"/>
      <c r="N341" s="595"/>
      <c r="O341" s="595"/>
      <c r="P341" s="204"/>
      <c r="Q341" s="595"/>
      <c r="R341" s="595"/>
      <c r="S341" s="204"/>
      <c r="T341" s="595"/>
      <c r="U341" s="595"/>
      <c r="V341" s="204"/>
      <c r="W341" s="595"/>
      <c r="X341" s="595"/>
      <c r="Y341" s="204"/>
      <c r="Z341" s="595"/>
      <c r="AA341" s="595"/>
      <c r="AB341" s="204"/>
      <c r="AC341" s="595"/>
      <c r="AD341" s="595"/>
      <c r="AE341" s="204"/>
      <c r="AF341" s="595"/>
      <c r="AG341" s="595"/>
      <c r="AH341" s="204"/>
      <c r="AI341" s="595"/>
      <c r="AJ341" s="595"/>
      <c r="AK341" s="318"/>
      <c r="AL341" s="595"/>
      <c r="AM341" s="595"/>
      <c r="AN341" s="204"/>
      <c r="AO341" s="595"/>
      <c r="AP341" s="595"/>
      <c r="AQ341" s="204"/>
      <c r="AR341" s="363"/>
    </row>
    <row r="342" spans="1:44" s="285" customFormat="1" ht="182.25" customHeight="1" x14ac:dyDescent="0.25">
      <c r="A342" s="658"/>
      <c r="B342" s="646"/>
      <c r="C342" s="656"/>
      <c r="D342" s="646" t="s">
        <v>2</v>
      </c>
      <c r="E342" s="643">
        <f t="shared" ref="E342" si="1045">H342+K342+N342+Q342+T342+W342+Z342+AC342+AF342+AI342+AL342+AO342</f>
        <v>0</v>
      </c>
      <c r="F342" s="643">
        <f t="shared" ref="F342" si="1046">I342+L342+O342+R342+U342+X342+AA342+AD342+AG342+AJ342+AM342+AP342</f>
        <v>0</v>
      </c>
      <c r="G342" s="204"/>
      <c r="H342" s="595"/>
      <c r="I342" s="595"/>
      <c r="J342" s="204"/>
      <c r="K342" s="595"/>
      <c r="L342" s="595"/>
      <c r="M342" s="204"/>
      <c r="N342" s="595"/>
      <c r="O342" s="595"/>
      <c r="P342" s="204"/>
      <c r="Q342" s="595"/>
      <c r="R342" s="595"/>
      <c r="S342" s="204"/>
      <c r="T342" s="595"/>
      <c r="U342" s="595"/>
      <c r="V342" s="204"/>
      <c r="W342" s="595"/>
      <c r="X342" s="595"/>
      <c r="Y342" s="204"/>
      <c r="Z342" s="595"/>
      <c r="AA342" s="595"/>
      <c r="AB342" s="204"/>
      <c r="AC342" s="595"/>
      <c r="AD342" s="595"/>
      <c r="AE342" s="204"/>
      <c r="AF342" s="595"/>
      <c r="AG342" s="595"/>
      <c r="AH342" s="204"/>
      <c r="AI342" s="595"/>
      <c r="AJ342" s="595"/>
      <c r="AK342" s="318"/>
      <c r="AL342" s="595"/>
      <c r="AM342" s="595"/>
      <c r="AN342" s="204"/>
      <c r="AO342" s="595"/>
      <c r="AP342" s="595"/>
      <c r="AQ342" s="204"/>
      <c r="AR342" s="363"/>
    </row>
    <row r="343" spans="1:44" s="285" customFormat="1" ht="182.25" customHeight="1" x14ac:dyDescent="0.25">
      <c r="A343" s="658"/>
      <c r="B343" s="646"/>
      <c r="C343" s="656"/>
      <c r="D343" s="646"/>
      <c r="E343" s="643"/>
      <c r="F343" s="643"/>
      <c r="G343" s="204"/>
      <c r="H343" s="595"/>
      <c r="I343" s="595"/>
      <c r="J343" s="204"/>
      <c r="K343" s="595"/>
      <c r="L343" s="595"/>
      <c r="M343" s="204"/>
      <c r="N343" s="595"/>
      <c r="O343" s="595"/>
      <c r="P343" s="204"/>
      <c r="Q343" s="595"/>
      <c r="R343" s="595"/>
      <c r="S343" s="204"/>
      <c r="T343" s="595"/>
      <c r="U343" s="595"/>
      <c r="V343" s="204"/>
      <c r="W343" s="595"/>
      <c r="X343" s="595"/>
      <c r="Y343" s="204"/>
      <c r="Z343" s="595"/>
      <c r="AA343" s="595"/>
      <c r="AB343" s="204"/>
      <c r="AC343" s="595"/>
      <c r="AD343" s="595"/>
      <c r="AE343" s="204"/>
      <c r="AF343" s="595"/>
      <c r="AG343" s="595"/>
      <c r="AH343" s="204"/>
      <c r="AI343" s="595"/>
      <c r="AJ343" s="595"/>
      <c r="AK343" s="318"/>
      <c r="AL343" s="595"/>
      <c r="AM343" s="595"/>
      <c r="AN343" s="204"/>
      <c r="AO343" s="595"/>
      <c r="AP343" s="595"/>
      <c r="AQ343" s="204"/>
      <c r="AR343" s="363"/>
    </row>
    <row r="344" spans="1:44" s="285" customFormat="1" ht="182.25" customHeight="1" x14ac:dyDescent="0.25">
      <c r="A344" s="658"/>
      <c r="B344" s="646"/>
      <c r="C344" s="656"/>
      <c r="D344" s="587" t="s">
        <v>284</v>
      </c>
      <c r="E344" s="595">
        <f>H344+K344+N344+Q344+T344+W344+Z344+AC344+AF344+AI344+AL344+AO344</f>
        <v>242</v>
      </c>
      <c r="F344" s="595">
        <f t="shared" ref="F344" si="1047">I344+L344+O344+R344+U344+X344+AA344+AD344+AG344+AJ344+AM344+AP344</f>
        <v>0</v>
      </c>
      <c r="G344" s="204"/>
      <c r="H344" s="595"/>
      <c r="I344" s="595"/>
      <c r="J344" s="204"/>
      <c r="K344" s="595"/>
      <c r="L344" s="595"/>
      <c r="M344" s="204"/>
      <c r="N344" s="595"/>
      <c r="O344" s="595"/>
      <c r="P344" s="204"/>
      <c r="Q344" s="595"/>
      <c r="R344" s="595"/>
      <c r="S344" s="204"/>
      <c r="T344" s="595"/>
      <c r="U344" s="595"/>
      <c r="V344" s="204"/>
      <c r="W344" s="595"/>
      <c r="X344" s="595"/>
      <c r="Y344" s="204"/>
      <c r="Z344" s="595"/>
      <c r="AA344" s="595"/>
      <c r="AB344" s="204"/>
      <c r="AC344" s="595">
        <v>0</v>
      </c>
      <c r="AD344" s="595"/>
      <c r="AE344" s="204"/>
      <c r="AF344" s="595">
        <v>242</v>
      </c>
      <c r="AG344" s="595"/>
      <c r="AH344" s="201">
        <f>AG344/AF344*1</f>
        <v>0</v>
      </c>
      <c r="AI344" s="595"/>
      <c r="AJ344" s="595"/>
      <c r="AK344" s="318"/>
      <c r="AL344" s="595"/>
      <c r="AM344" s="595"/>
      <c r="AN344" s="204"/>
      <c r="AO344" s="595"/>
      <c r="AP344" s="595"/>
      <c r="AQ344" s="204"/>
      <c r="AR344" s="363"/>
    </row>
    <row r="345" spans="1:44" s="285" customFormat="1" ht="182.25" customHeight="1" x14ac:dyDescent="0.25">
      <c r="A345" s="658"/>
      <c r="B345" s="646"/>
      <c r="C345" s="656"/>
      <c r="D345" s="587" t="s">
        <v>292</v>
      </c>
      <c r="E345" s="595">
        <f t="shared" ref="E345:E346" si="1048">H345+K345+N345+Q345+T345+W345+Z345+AC345+AF345+AI345+AL345+AO345</f>
        <v>0</v>
      </c>
      <c r="F345" s="595">
        <f>I345+L345+O345+R345+U345+X345+AA345+AD345+AG345+AJ345+AM345+AP345</f>
        <v>0</v>
      </c>
      <c r="G345" s="204"/>
      <c r="H345" s="595"/>
      <c r="I345" s="595"/>
      <c r="J345" s="204"/>
      <c r="K345" s="595"/>
      <c r="L345" s="595"/>
      <c r="M345" s="204"/>
      <c r="N345" s="595"/>
      <c r="O345" s="595"/>
      <c r="P345" s="204"/>
      <c r="Q345" s="595"/>
      <c r="R345" s="595"/>
      <c r="S345" s="204"/>
      <c r="T345" s="595"/>
      <c r="U345" s="595"/>
      <c r="V345" s="204"/>
      <c r="W345" s="595"/>
      <c r="X345" s="595"/>
      <c r="Y345" s="204"/>
      <c r="Z345" s="595"/>
      <c r="AA345" s="595"/>
      <c r="AB345" s="204"/>
      <c r="AC345" s="595"/>
      <c r="AD345" s="595"/>
      <c r="AE345" s="204"/>
      <c r="AF345" s="595"/>
      <c r="AG345" s="595"/>
      <c r="AH345" s="204"/>
      <c r="AI345" s="595"/>
      <c r="AJ345" s="595"/>
      <c r="AK345" s="318"/>
      <c r="AL345" s="595"/>
      <c r="AM345" s="595"/>
      <c r="AN345" s="204"/>
      <c r="AO345" s="595"/>
      <c r="AP345" s="595"/>
      <c r="AQ345" s="204"/>
      <c r="AR345" s="363"/>
    </row>
    <row r="346" spans="1:44" s="285" customFormat="1" ht="182.25" customHeight="1" x14ac:dyDescent="0.25">
      <c r="A346" s="658"/>
      <c r="B346" s="646"/>
      <c r="C346" s="656"/>
      <c r="D346" s="587" t="s">
        <v>285</v>
      </c>
      <c r="E346" s="595">
        <f t="shared" si="1048"/>
        <v>0</v>
      </c>
      <c r="F346" s="595">
        <f t="shared" ref="F346" si="1049">I346+L346+O346+R346+U346+X346+AA346+AD346+AG346+AJ346+AM346+AP346</f>
        <v>0</v>
      </c>
      <c r="G346" s="204"/>
      <c r="H346" s="595"/>
      <c r="I346" s="595"/>
      <c r="J346" s="204"/>
      <c r="K346" s="595"/>
      <c r="L346" s="595"/>
      <c r="M346" s="204"/>
      <c r="N346" s="595"/>
      <c r="O346" s="595"/>
      <c r="P346" s="204"/>
      <c r="Q346" s="595"/>
      <c r="R346" s="595"/>
      <c r="S346" s="204"/>
      <c r="T346" s="595"/>
      <c r="U346" s="595"/>
      <c r="V346" s="204"/>
      <c r="W346" s="595"/>
      <c r="X346" s="595"/>
      <c r="Y346" s="204"/>
      <c r="Z346" s="595"/>
      <c r="AA346" s="595"/>
      <c r="AB346" s="204"/>
      <c r="AC346" s="595"/>
      <c r="AD346" s="595"/>
      <c r="AE346" s="204"/>
      <c r="AF346" s="595"/>
      <c r="AG346" s="595"/>
      <c r="AH346" s="204"/>
      <c r="AI346" s="595"/>
      <c r="AJ346" s="595"/>
      <c r="AK346" s="318"/>
      <c r="AL346" s="595"/>
      <c r="AM346" s="595"/>
      <c r="AN346" s="204"/>
      <c r="AO346" s="595"/>
      <c r="AP346" s="595"/>
      <c r="AQ346" s="204"/>
      <c r="AR346" s="363"/>
    </row>
    <row r="347" spans="1:44" s="285" customFormat="1" ht="182.25" customHeight="1" x14ac:dyDescent="0.25">
      <c r="A347" s="658"/>
      <c r="B347" s="646"/>
      <c r="C347" s="656"/>
      <c r="D347" s="594" t="s">
        <v>43</v>
      </c>
      <c r="E347" s="595"/>
      <c r="F347" s="595"/>
      <c r="G347" s="600"/>
      <c r="H347" s="585"/>
      <c r="I347" s="585"/>
      <c r="J347" s="600"/>
      <c r="K347" s="585"/>
      <c r="L347" s="585"/>
      <c r="M347" s="600"/>
      <c r="N347" s="585"/>
      <c r="O347" s="585"/>
      <c r="P347" s="600"/>
      <c r="Q347" s="585"/>
      <c r="R347" s="585"/>
      <c r="S347" s="600"/>
      <c r="T347" s="585"/>
      <c r="U347" s="585"/>
      <c r="V347" s="600"/>
      <c r="W347" s="585"/>
      <c r="X347" s="585"/>
      <c r="Y347" s="600"/>
      <c r="Z347" s="585"/>
      <c r="AA347" s="585"/>
      <c r="AB347" s="600"/>
      <c r="AC347" s="585"/>
      <c r="AD347" s="585"/>
      <c r="AE347" s="600"/>
      <c r="AF347" s="585"/>
      <c r="AG347" s="585"/>
      <c r="AH347" s="600"/>
      <c r="AI347" s="585"/>
      <c r="AJ347" s="585"/>
      <c r="AK347" s="592"/>
      <c r="AL347" s="585"/>
      <c r="AM347" s="585"/>
      <c r="AN347" s="600"/>
      <c r="AO347" s="585"/>
      <c r="AP347" s="585"/>
      <c r="AQ347" s="600"/>
      <c r="AR347" s="363"/>
    </row>
    <row r="348" spans="1:44" s="285" customFormat="1" ht="182.25" customHeight="1" x14ac:dyDescent="0.25">
      <c r="A348" s="644" t="s">
        <v>536</v>
      </c>
      <c r="B348" s="646" t="s">
        <v>535</v>
      </c>
      <c r="C348" s="587"/>
      <c r="D348" s="594" t="s">
        <v>41</v>
      </c>
      <c r="E348" s="595">
        <f>E352</f>
        <v>156.30000000000001</v>
      </c>
      <c r="F348" s="595">
        <f>F352</f>
        <v>0</v>
      </c>
      <c r="G348" s="204"/>
      <c r="H348" s="595">
        <f>H349+H350+H351+H352+H354+H355</f>
        <v>0</v>
      </c>
      <c r="I348" s="595">
        <f>I349+I350+I351+I352+I354+I355</f>
        <v>0</v>
      </c>
      <c r="J348" s="204"/>
      <c r="K348" s="595">
        <f>K349+K350+K351+K352+K354+K355</f>
        <v>0</v>
      </c>
      <c r="L348" s="595">
        <f>L349+L350+L351+L352+L354+L355</f>
        <v>0</v>
      </c>
      <c r="M348" s="204"/>
      <c r="N348" s="595">
        <f>N349+N350+N351+N352+N354+N355</f>
        <v>0</v>
      </c>
      <c r="O348" s="595">
        <f>O349+O350+O351+O352+O354+O355</f>
        <v>0</v>
      </c>
      <c r="P348" s="204"/>
      <c r="Q348" s="595">
        <f>Q349+Q350+Q351+Q352+Q354+Q355</f>
        <v>0</v>
      </c>
      <c r="R348" s="595">
        <f>R349+R350+R351+R352+R354+R355</f>
        <v>0</v>
      </c>
      <c r="S348" s="204"/>
      <c r="T348" s="595">
        <f>T349+T350+T351+T352+T354+T355</f>
        <v>0</v>
      </c>
      <c r="U348" s="595">
        <f>U349+U350+U351+U352+U354+U355</f>
        <v>0</v>
      </c>
      <c r="V348" s="204"/>
      <c r="W348" s="595">
        <f>W349+W350+W351+W352+W354+W355</f>
        <v>0</v>
      </c>
      <c r="X348" s="595">
        <f>X349+X350+X351+X352+X354+X355</f>
        <v>0</v>
      </c>
      <c r="Y348" s="204"/>
      <c r="Z348" s="595">
        <f>Z349+Z350+Z351+Z352+Z354+Z355</f>
        <v>0</v>
      </c>
      <c r="AA348" s="595">
        <f>AA349+AA350+AA351+AA352+AA354+AA355</f>
        <v>0</v>
      </c>
      <c r="AB348" s="204"/>
      <c r="AC348" s="595">
        <f>AC349+AC350+AC351+AC352+AC354+AC355</f>
        <v>0</v>
      </c>
      <c r="AD348" s="595">
        <f>AD349+AD350+AD351+AD352+AD354+AD355</f>
        <v>0</v>
      </c>
      <c r="AE348" s="204"/>
      <c r="AF348" s="595">
        <f>AF349+AF350+AF351+AF352+AF354+AF355</f>
        <v>156.30000000000001</v>
      </c>
      <c r="AG348" s="595">
        <f>AG349+AG350+AG351+AG352+AG354+AG355</f>
        <v>0</v>
      </c>
      <c r="AH348" s="201">
        <f>AG348/AF348*1</f>
        <v>0</v>
      </c>
      <c r="AI348" s="595">
        <f>AI349+AI350+AI351+AI352+AI354+AI355</f>
        <v>0</v>
      </c>
      <c r="AJ348" s="595">
        <f>AJ349+AJ350+AJ351+AJ352+AJ354+AJ355</f>
        <v>0</v>
      </c>
      <c r="AK348" s="318"/>
      <c r="AL348" s="595">
        <f>AL349+AL350+AL351+AL352+AL354+AL355</f>
        <v>0</v>
      </c>
      <c r="AM348" s="595">
        <f>AM349+AM350+AM351+AM352+AM354+AM355</f>
        <v>0</v>
      </c>
      <c r="AN348" s="204"/>
      <c r="AO348" s="595">
        <f>AO349+AO350+AO351+AO352+AO354+AO355</f>
        <v>0</v>
      </c>
      <c r="AP348" s="595">
        <f>AP349+AP350+AP351+AP352+AP354+AP355</f>
        <v>0</v>
      </c>
      <c r="AQ348" s="204"/>
      <c r="AR348" s="363"/>
    </row>
    <row r="349" spans="1:44" s="285" customFormat="1" ht="182.25" customHeight="1" x14ac:dyDescent="0.25">
      <c r="A349" s="644"/>
      <c r="B349" s="658"/>
      <c r="C349" s="587"/>
      <c r="D349" s="594" t="s">
        <v>37</v>
      </c>
      <c r="E349" s="595">
        <f>H349+K349+N349+Q349+T349+W349+Z349+AC349+AF349+AI349+AL349+AO349</f>
        <v>0</v>
      </c>
      <c r="F349" s="595">
        <f>I349+L349+O349+R349+U349+X349+AA349+AD349+AG349+AJ349+AM349+AP349</f>
        <v>0</v>
      </c>
      <c r="G349" s="204"/>
      <c r="H349" s="595"/>
      <c r="I349" s="595"/>
      <c r="J349" s="204"/>
      <c r="K349" s="595"/>
      <c r="L349" s="595"/>
      <c r="M349" s="204"/>
      <c r="N349" s="595"/>
      <c r="O349" s="595"/>
      <c r="P349" s="204"/>
      <c r="Q349" s="595"/>
      <c r="R349" s="595"/>
      <c r="S349" s="204"/>
      <c r="T349" s="595"/>
      <c r="U349" s="595"/>
      <c r="V349" s="204"/>
      <c r="W349" s="595"/>
      <c r="X349" s="595"/>
      <c r="Y349" s="204"/>
      <c r="Z349" s="595"/>
      <c r="AA349" s="595"/>
      <c r="AB349" s="204"/>
      <c r="AC349" s="595"/>
      <c r="AD349" s="595"/>
      <c r="AE349" s="204"/>
      <c r="AF349" s="595"/>
      <c r="AG349" s="595"/>
      <c r="AH349" s="204"/>
      <c r="AI349" s="595"/>
      <c r="AJ349" s="595"/>
      <c r="AK349" s="318"/>
      <c r="AL349" s="595"/>
      <c r="AM349" s="595"/>
      <c r="AN349" s="204"/>
      <c r="AO349" s="595"/>
      <c r="AP349" s="595"/>
      <c r="AQ349" s="204"/>
      <c r="AR349" s="363"/>
    </row>
    <row r="350" spans="1:44" s="285" customFormat="1" ht="182.25" customHeight="1" x14ac:dyDescent="0.25">
      <c r="A350" s="644"/>
      <c r="B350" s="658"/>
      <c r="C350" s="587"/>
      <c r="D350" s="646" t="s">
        <v>2</v>
      </c>
      <c r="E350" s="643">
        <f t="shared" ref="E350" si="1050">H350+K350+N350+Q350+T350+W350+Z350+AC350+AF350+AI350+AL350+AO350</f>
        <v>0</v>
      </c>
      <c r="F350" s="643">
        <f t="shared" ref="F350" si="1051">I350+L350+O350+R350+U350+X350+AA350+AD350+AG350+AJ350+AM350+AP350</f>
        <v>0</v>
      </c>
      <c r="G350" s="204"/>
      <c r="H350" s="595"/>
      <c r="I350" s="595"/>
      <c r="J350" s="204"/>
      <c r="K350" s="595"/>
      <c r="L350" s="595"/>
      <c r="M350" s="204"/>
      <c r="N350" s="595"/>
      <c r="O350" s="595"/>
      <c r="P350" s="204"/>
      <c r="Q350" s="595"/>
      <c r="R350" s="595"/>
      <c r="S350" s="204"/>
      <c r="T350" s="595"/>
      <c r="U350" s="595"/>
      <c r="V350" s="204"/>
      <c r="W350" s="595"/>
      <c r="X350" s="595"/>
      <c r="Y350" s="204"/>
      <c r="Z350" s="595"/>
      <c r="AA350" s="595"/>
      <c r="AB350" s="204"/>
      <c r="AC350" s="595"/>
      <c r="AD350" s="595"/>
      <c r="AE350" s="204"/>
      <c r="AF350" s="595"/>
      <c r="AG350" s="595"/>
      <c r="AH350" s="204"/>
      <c r="AI350" s="595"/>
      <c r="AJ350" s="595"/>
      <c r="AK350" s="318"/>
      <c r="AL350" s="595"/>
      <c r="AM350" s="595"/>
      <c r="AN350" s="204"/>
      <c r="AO350" s="595"/>
      <c r="AP350" s="595"/>
      <c r="AQ350" s="204"/>
      <c r="AR350" s="363"/>
    </row>
    <row r="351" spans="1:44" s="285" customFormat="1" ht="182.25" customHeight="1" x14ac:dyDescent="0.25">
      <c r="A351" s="644"/>
      <c r="B351" s="658"/>
      <c r="C351" s="587"/>
      <c r="D351" s="646"/>
      <c r="E351" s="643"/>
      <c r="F351" s="643"/>
      <c r="G351" s="204"/>
      <c r="H351" s="595"/>
      <c r="I351" s="595"/>
      <c r="J351" s="204"/>
      <c r="K351" s="595"/>
      <c r="L351" s="595"/>
      <c r="M351" s="204"/>
      <c r="N351" s="595"/>
      <c r="O351" s="595"/>
      <c r="P351" s="204"/>
      <c r="Q351" s="595"/>
      <c r="R351" s="595"/>
      <c r="S351" s="204"/>
      <c r="T351" s="595"/>
      <c r="U351" s="595"/>
      <c r="V351" s="204"/>
      <c r="W351" s="595"/>
      <c r="X351" s="595"/>
      <c r="Y351" s="204"/>
      <c r="Z351" s="595"/>
      <c r="AA351" s="595"/>
      <c r="AB351" s="204"/>
      <c r="AC351" s="595"/>
      <c r="AD351" s="595"/>
      <c r="AE351" s="204"/>
      <c r="AF351" s="595"/>
      <c r="AG351" s="595"/>
      <c r="AH351" s="204"/>
      <c r="AI351" s="595"/>
      <c r="AJ351" s="595"/>
      <c r="AK351" s="318"/>
      <c r="AL351" s="595"/>
      <c r="AM351" s="595"/>
      <c r="AN351" s="204"/>
      <c r="AO351" s="595"/>
      <c r="AP351" s="595"/>
      <c r="AQ351" s="204"/>
      <c r="AR351" s="363"/>
    </row>
    <row r="352" spans="1:44" s="285" customFormat="1" ht="182.25" customHeight="1" x14ac:dyDescent="0.25">
      <c r="A352" s="644"/>
      <c r="B352" s="658"/>
      <c r="C352" s="587"/>
      <c r="D352" s="587" t="s">
        <v>284</v>
      </c>
      <c r="E352" s="595">
        <f>H352+K352+N352+Q352+T352+W352+Z352+AC352+AF352+AI352+AL352+AO352</f>
        <v>156.30000000000001</v>
      </c>
      <c r="F352" s="595">
        <f t="shared" ref="F352" si="1052">I352+L352+O352+R352+U352+X352+AA352+AD352+AG352+AJ352+AM352+AP352</f>
        <v>0</v>
      </c>
      <c r="G352" s="204"/>
      <c r="H352" s="595"/>
      <c r="I352" s="595"/>
      <c r="J352" s="204"/>
      <c r="K352" s="595"/>
      <c r="L352" s="595"/>
      <c r="M352" s="204"/>
      <c r="N352" s="595"/>
      <c r="O352" s="595"/>
      <c r="P352" s="204"/>
      <c r="Q352" s="595"/>
      <c r="R352" s="595"/>
      <c r="S352" s="204"/>
      <c r="T352" s="595"/>
      <c r="U352" s="595"/>
      <c r="V352" s="204"/>
      <c r="W352" s="595"/>
      <c r="X352" s="595"/>
      <c r="Y352" s="204"/>
      <c r="Z352" s="595"/>
      <c r="AA352" s="595"/>
      <c r="AB352" s="204"/>
      <c r="AC352" s="595"/>
      <c r="AD352" s="595"/>
      <c r="AE352" s="204"/>
      <c r="AF352" s="595">
        <v>156.30000000000001</v>
      </c>
      <c r="AG352" s="595"/>
      <c r="AH352" s="201">
        <f>AG352/AF352*1</f>
        <v>0</v>
      </c>
      <c r="AI352" s="595"/>
      <c r="AJ352" s="595"/>
      <c r="AK352" s="318"/>
      <c r="AL352" s="595"/>
      <c r="AM352" s="595"/>
      <c r="AN352" s="204"/>
      <c r="AO352" s="595"/>
      <c r="AP352" s="595"/>
      <c r="AQ352" s="204"/>
      <c r="AR352" s="363"/>
    </row>
    <row r="353" spans="1:44" s="285" customFormat="1" ht="182.25" customHeight="1" x14ac:dyDescent="0.25">
      <c r="A353" s="644"/>
      <c r="B353" s="658"/>
      <c r="C353" s="587"/>
      <c r="D353" s="587" t="s">
        <v>292</v>
      </c>
      <c r="E353" s="595">
        <f t="shared" ref="E353:E354" si="1053">H353+K353+N353+Q353+T353+W353+Z353+AC353+AF353+AI353+AL353+AO353</f>
        <v>0</v>
      </c>
      <c r="F353" s="595">
        <f>I353+L353+O353+R353+U353+X353+AA353+AD353+AG353+AJ353+AM353+AP353</f>
        <v>0</v>
      </c>
      <c r="G353" s="204"/>
      <c r="H353" s="595"/>
      <c r="I353" s="595"/>
      <c r="J353" s="204"/>
      <c r="K353" s="595"/>
      <c r="L353" s="595"/>
      <c r="M353" s="204"/>
      <c r="N353" s="595"/>
      <c r="O353" s="595"/>
      <c r="P353" s="204"/>
      <c r="Q353" s="595"/>
      <c r="R353" s="595"/>
      <c r="S353" s="204"/>
      <c r="T353" s="595"/>
      <c r="U353" s="595"/>
      <c r="V353" s="204"/>
      <c r="W353" s="595"/>
      <c r="X353" s="595"/>
      <c r="Y353" s="204"/>
      <c r="Z353" s="595"/>
      <c r="AA353" s="595"/>
      <c r="AB353" s="204"/>
      <c r="AC353" s="595"/>
      <c r="AD353" s="595"/>
      <c r="AE353" s="204"/>
      <c r="AF353" s="595"/>
      <c r="AG353" s="595"/>
      <c r="AH353" s="204"/>
      <c r="AI353" s="595"/>
      <c r="AJ353" s="595"/>
      <c r="AK353" s="318"/>
      <c r="AL353" s="595"/>
      <c r="AM353" s="595"/>
      <c r="AN353" s="204"/>
      <c r="AO353" s="595"/>
      <c r="AP353" s="595"/>
      <c r="AQ353" s="204"/>
      <c r="AR353" s="363"/>
    </row>
    <row r="354" spans="1:44" s="285" customFormat="1" ht="182.25" customHeight="1" x14ac:dyDescent="0.25">
      <c r="A354" s="644"/>
      <c r="B354" s="658"/>
      <c r="C354" s="587"/>
      <c r="D354" s="587" t="s">
        <v>285</v>
      </c>
      <c r="E354" s="595">
        <f t="shared" si="1053"/>
        <v>0</v>
      </c>
      <c r="F354" s="595">
        <f t="shared" ref="F354" si="1054">I354+L354+O354+R354+U354+X354+AA354+AD354+AG354+AJ354+AM354+AP354</f>
        <v>0</v>
      </c>
      <c r="G354" s="204"/>
      <c r="H354" s="595"/>
      <c r="I354" s="595"/>
      <c r="J354" s="204"/>
      <c r="K354" s="595"/>
      <c r="L354" s="595"/>
      <c r="M354" s="204"/>
      <c r="N354" s="595"/>
      <c r="O354" s="595"/>
      <c r="P354" s="204"/>
      <c r="Q354" s="595"/>
      <c r="R354" s="595"/>
      <c r="S354" s="204"/>
      <c r="T354" s="595"/>
      <c r="U354" s="595"/>
      <c r="V354" s="204"/>
      <c r="W354" s="595"/>
      <c r="X354" s="595"/>
      <c r="Y354" s="204"/>
      <c r="Z354" s="595"/>
      <c r="AA354" s="595"/>
      <c r="AB354" s="204"/>
      <c r="AC354" s="595"/>
      <c r="AD354" s="595"/>
      <c r="AE354" s="204"/>
      <c r="AF354" s="595"/>
      <c r="AG354" s="595"/>
      <c r="AH354" s="204"/>
      <c r="AI354" s="595"/>
      <c r="AJ354" s="595"/>
      <c r="AK354" s="318"/>
      <c r="AL354" s="595"/>
      <c r="AM354" s="595"/>
      <c r="AN354" s="204"/>
      <c r="AO354" s="595"/>
      <c r="AP354" s="595"/>
      <c r="AQ354" s="204"/>
      <c r="AR354" s="363"/>
    </row>
    <row r="355" spans="1:44" s="285" customFormat="1" ht="182.25" customHeight="1" x14ac:dyDescent="0.25">
      <c r="A355" s="644"/>
      <c r="B355" s="658"/>
      <c r="C355" s="603"/>
      <c r="D355" s="594" t="s">
        <v>43</v>
      </c>
      <c r="E355" s="595"/>
      <c r="F355" s="595"/>
      <c r="G355" s="204"/>
      <c r="H355" s="595"/>
      <c r="I355" s="595"/>
      <c r="J355" s="204"/>
      <c r="K355" s="595"/>
      <c r="L355" s="595"/>
      <c r="M355" s="204"/>
      <c r="N355" s="595"/>
      <c r="O355" s="595"/>
      <c r="P355" s="204"/>
      <c r="Q355" s="595"/>
      <c r="R355" s="595"/>
      <c r="S355" s="204"/>
      <c r="T355" s="595"/>
      <c r="U355" s="595"/>
      <c r="V355" s="204"/>
      <c r="W355" s="595"/>
      <c r="X355" s="595"/>
      <c r="Y355" s="204"/>
      <c r="Z355" s="595"/>
      <c r="AA355" s="595"/>
      <c r="AB355" s="204"/>
      <c r="AC355" s="595"/>
      <c r="AD355" s="595"/>
      <c r="AE355" s="204"/>
      <c r="AF355" s="595"/>
      <c r="AG355" s="595"/>
      <c r="AH355" s="204"/>
      <c r="AI355" s="595"/>
      <c r="AJ355" s="595"/>
      <c r="AK355" s="318"/>
      <c r="AL355" s="595"/>
      <c r="AM355" s="595"/>
      <c r="AN355" s="204"/>
      <c r="AO355" s="595"/>
      <c r="AP355" s="595"/>
      <c r="AQ355" s="204"/>
      <c r="AR355" s="363"/>
    </row>
    <row r="356" spans="1:44" s="285" customFormat="1" ht="182.25" customHeight="1" x14ac:dyDescent="0.25">
      <c r="A356" s="644" t="s">
        <v>537</v>
      </c>
      <c r="B356" s="645" t="s">
        <v>538</v>
      </c>
      <c r="C356" s="587"/>
      <c r="D356" s="594" t="s">
        <v>41</v>
      </c>
      <c r="E356" s="595">
        <f>E360</f>
        <v>373.4</v>
      </c>
      <c r="F356" s="595">
        <f>F360</f>
        <v>0</v>
      </c>
      <c r="G356" s="591"/>
      <c r="H356" s="595">
        <f>H357+H358+H359+H360+H362+H363</f>
        <v>0</v>
      </c>
      <c r="I356" s="595">
        <f>I357+I358+I359+I360+I362+I363</f>
        <v>0</v>
      </c>
      <c r="J356" s="591"/>
      <c r="K356" s="595">
        <f>K357+K358+K359+K360+K362+K363</f>
        <v>0</v>
      </c>
      <c r="L356" s="595">
        <f>L357+L358+L359+L360+L362+L363</f>
        <v>0</v>
      </c>
      <c r="M356" s="591"/>
      <c r="N356" s="595">
        <f>N357+N358+N359+N360+N362+N363</f>
        <v>0</v>
      </c>
      <c r="O356" s="595">
        <f>O357+O358+O359+O360+O362+O363</f>
        <v>0</v>
      </c>
      <c r="P356" s="591"/>
      <c r="Q356" s="595">
        <f>Q357+Q358+Q359+Q360+Q362+Q363</f>
        <v>0</v>
      </c>
      <c r="R356" s="595">
        <f>R357+R358+R359+R360+R362+R363</f>
        <v>0</v>
      </c>
      <c r="S356" s="591"/>
      <c r="T356" s="595">
        <f>T357+T358+T359+T360+T362+T363</f>
        <v>0</v>
      </c>
      <c r="U356" s="595">
        <f>U357+U358+U359+U360+U362+U363</f>
        <v>0</v>
      </c>
      <c r="V356" s="591"/>
      <c r="W356" s="595">
        <f>W357+W358+W359+W360+W362+W363</f>
        <v>0</v>
      </c>
      <c r="X356" s="595">
        <f>X357+X358+X359+X360+X362+X363</f>
        <v>0</v>
      </c>
      <c r="Y356" s="591"/>
      <c r="Z356" s="595">
        <f>Z357+Z358+Z359+Z360+Z362+Z363</f>
        <v>0</v>
      </c>
      <c r="AA356" s="595">
        <f>AA357+AA358+AA359+AA360+AA362+AA363</f>
        <v>0</v>
      </c>
      <c r="AB356" s="591"/>
      <c r="AC356" s="595">
        <f>AC357+AC358+AC359+AC360+AC362+AC363</f>
        <v>0</v>
      </c>
      <c r="AD356" s="595">
        <f>AD357+AD358+AD359+AD360+AD362+AD363</f>
        <v>0</v>
      </c>
      <c r="AE356" s="591"/>
      <c r="AF356" s="595">
        <f>AF357+AF358+AF359+AF360+AF362+AF363</f>
        <v>373.4</v>
      </c>
      <c r="AG356" s="595">
        <f>AG357+AG358+AG359+AG360+AG362+AG363</f>
        <v>0</v>
      </c>
      <c r="AH356" s="201">
        <f>AG356/AF356*1</f>
        <v>0</v>
      </c>
      <c r="AI356" s="595">
        <f>AI357+AI358+AI359+AI360+AI362+AI363</f>
        <v>0</v>
      </c>
      <c r="AJ356" s="595">
        <f>AJ357+AJ358+AJ359+AJ360+AJ362+AJ363</f>
        <v>0</v>
      </c>
      <c r="AK356" s="589"/>
      <c r="AL356" s="595">
        <f>AL357+AL358+AL359+AL360+AL362+AL363</f>
        <v>0</v>
      </c>
      <c r="AM356" s="595">
        <f>AM357+AM358+AM359+AM360+AM362+AM363</f>
        <v>0</v>
      </c>
      <c r="AN356" s="591"/>
      <c r="AO356" s="595">
        <f>AO357+AO358+AO359+AO360+AO362+AO363</f>
        <v>0</v>
      </c>
      <c r="AP356" s="595">
        <f>AP357+AP358+AP359+AP360+AP362+AP363</f>
        <v>0</v>
      </c>
      <c r="AQ356" s="591"/>
      <c r="AR356" s="363"/>
    </row>
    <row r="357" spans="1:44" s="285" customFormat="1" ht="182.25" customHeight="1" x14ac:dyDescent="0.25">
      <c r="A357" s="644"/>
      <c r="B357" s="645"/>
      <c r="C357" s="587"/>
      <c r="D357" s="594" t="s">
        <v>37</v>
      </c>
      <c r="E357" s="595">
        <f>H357+K357+N357+Q357+T357+W357+Z357+AC357+AF357+AI357+AL357+AO357</f>
        <v>0</v>
      </c>
      <c r="F357" s="595">
        <f>I357+L357+O357+R357+U357+X357+AA357+AD357+AG357+AJ357+AM357+AP357</f>
        <v>0</v>
      </c>
      <c r="G357" s="591"/>
      <c r="H357" s="586"/>
      <c r="I357" s="586"/>
      <c r="J357" s="591"/>
      <c r="K357" s="586"/>
      <c r="L357" s="586"/>
      <c r="M357" s="591"/>
      <c r="N357" s="586"/>
      <c r="O357" s="586"/>
      <c r="P357" s="591"/>
      <c r="Q357" s="586"/>
      <c r="R357" s="586"/>
      <c r="S357" s="591"/>
      <c r="T357" s="586"/>
      <c r="U357" s="586"/>
      <c r="V357" s="591"/>
      <c r="W357" s="586"/>
      <c r="X357" s="586"/>
      <c r="Y357" s="591"/>
      <c r="Z357" s="586"/>
      <c r="AA357" s="586"/>
      <c r="AB357" s="591"/>
      <c r="AC357" s="586"/>
      <c r="AD357" s="586"/>
      <c r="AE357" s="591"/>
      <c r="AF357" s="586"/>
      <c r="AG357" s="586"/>
      <c r="AH357" s="591"/>
      <c r="AI357" s="586"/>
      <c r="AJ357" s="586"/>
      <c r="AK357" s="589"/>
      <c r="AL357" s="586"/>
      <c r="AM357" s="586"/>
      <c r="AN357" s="591"/>
      <c r="AO357" s="586"/>
      <c r="AP357" s="586"/>
      <c r="AQ357" s="591"/>
      <c r="AR357" s="363"/>
    </row>
    <row r="358" spans="1:44" s="285" customFormat="1" ht="182.25" customHeight="1" x14ac:dyDescent="0.25">
      <c r="A358" s="644"/>
      <c r="B358" s="645"/>
      <c r="C358" s="587"/>
      <c r="D358" s="646" t="s">
        <v>2</v>
      </c>
      <c r="E358" s="643">
        <f t="shared" ref="E358" si="1055">H358+K358+N358+Q358+T358+W358+Z358+AC358+AF358+AI358+AL358+AO358</f>
        <v>0</v>
      </c>
      <c r="F358" s="643">
        <f t="shared" ref="F358" si="1056">I358+L358+O358+R358+U358+X358+AA358+AD358+AG358+AJ358+AM358+AP358</f>
        <v>0</v>
      </c>
      <c r="G358" s="591"/>
      <c r="H358" s="586"/>
      <c r="I358" s="586"/>
      <c r="J358" s="591"/>
      <c r="K358" s="586"/>
      <c r="L358" s="586"/>
      <c r="M358" s="591"/>
      <c r="N358" s="586"/>
      <c r="O358" s="586"/>
      <c r="P358" s="591"/>
      <c r="Q358" s="586"/>
      <c r="R358" s="586"/>
      <c r="S358" s="591"/>
      <c r="T358" s="586"/>
      <c r="U358" s="586"/>
      <c r="V358" s="591"/>
      <c r="W358" s="586"/>
      <c r="X358" s="586"/>
      <c r="Y358" s="591"/>
      <c r="Z358" s="586"/>
      <c r="AA358" s="586"/>
      <c r="AB358" s="591"/>
      <c r="AC358" s="586"/>
      <c r="AD358" s="586"/>
      <c r="AE358" s="591"/>
      <c r="AF358" s="586"/>
      <c r="AG358" s="586"/>
      <c r="AH358" s="591"/>
      <c r="AI358" s="586"/>
      <c r="AJ358" s="586"/>
      <c r="AK358" s="589"/>
      <c r="AL358" s="586"/>
      <c r="AM358" s="586"/>
      <c r="AN358" s="591"/>
      <c r="AO358" s="586"/>
      <c r="AP358" s="586"/>
      <c r="AQ358" s="591"/>
      <c r="AR358" s="363"/>
    </row>
    <row r="359" spans="1:44" s="285" customFormat="1" ht="182.25" customHeight="1" x14ac:dyDescent="0.25">
      <c r="A359" s="644"/>
      <c r="B359" s="645"/>
      <c r="C359" s="587"/>
      <c r="D359" s="646"/>
      <c r="E359" s="643"/>
      <c r="F359" s="643"/>
      <c r="G359" s="591"/>
      <c r="H359" s="586"/>
      <c r="I359" s="586"/>
      <c r="J359" s="591"/>
      <c r="K359" s="586"/>
      <c r="L359" s="586"/>
      <c r="M359" s="591"/>
      <c r="N359" s="586"/>
      <c r="O359" s="586"/>
      <c r="P359" s="591"/>
      <c r="Q359" s="586"/>
      <c r="R359" s="586"/>
      <c r="S359" s="591"/>
      <c r="T359" s="586"/>
      <c r="U359" s="586"/>
      <c r="V359" s="591"/>
      <c r="W359" s="586"/>
      <c r="X359" s="586"/>
      <c r="Y359" s="591"/>
      <c r="Z359" s="586"/>
      <c r="AA359" s="586"/>
      <c r="AB359" s="591"/>
      <c r="AC359" s="586"/>
      <c r="AD359" s="586"/>
      <c r="AE359" s="591"/>
      <c r="AF359" s="586"/>
      <c r="AG359" s="586"/>
      <c r="AH359" s="591"/>
      <c r="AI359" s="586"/>
      <c r="AJ359" s="586"/>
      <c r="AK359" s="589"/>
      <c r="AL359" s="586"/>
      <c r="AM359" s="586"/>
      <c r="AN359" s="591"/>
      <c r="AO359" s="586"/>
      <c r="AP359" s="586"/>
      <c r="AQ359" s="591"/>
      <c r="AR359" s="363"/>
    </row>
    <row r="360" spans="1:44" s="285" customFormat="1" ht="182.25" customHeight="1" x14ac:dyDescent="0.25">
      <c r="A360" s="644"/>
      <c r="B360" s="645"/>
      <c r="C360" s="587"/>
      <c r="D360" s="587" t="s">
        <v>284</v>
      </c>
      <c r="E360" s="595">
        <f>H360+K360+N360+Q360+T360+W360+Z360+AC360+AF360+AI360+AL360+AO360</f>
        <v>373.4</v>
      </c>
      <c r="F360" s="595">
        <f t="shared" ref="F360" si="1057">I360+L360+O360+R360+U360+X360+AA360+AD360+AG360+AJ360+AM360+AP360</f>
        <v>0</v>
      </c>
      <c r="G360" s="591"/>
      <c r="H360" s="586"/>
      <c r="I360" s="586"/>
      <c r="J360" s="591"/>
      <c r="K360" s="586"/>
      <c r="L360" s="586"/>
      <c r="M360" s="591"/>
      <c r="N360" s="586"/>
      <c r="O360" s="586"/>
      <c r="P360" s="591"/>
      <c r="Q360" s="586"/>
      <c r="R360" s="586"/>
      <c r="S360" s="591"/>
      <c r="T360" s="586"/>
      <c r="U360" s="586"/>
      <c r="V360" s="591"/>
      <c r="W360" s="586"/>
      <c r="X360" s="586"/>
      <c r="Y360" s="591"/>
      <c r="Z360" s="586"/>
      <c r="AA360" s="586"/>
      <c r="AB360" s="591"/>
      <c r="AC360" s="586"/>
      <c r="AD360" s="586"/>
      <c r="AE360" s="591"/>
      <c r="AF360" s="586">
        <v>373.4</v>
      </c>
      <c r="AG360" s="586"/>
      <c r="AH360" s="201">
        <f>AG360/AF360*1</f>
        <v>0</v>
      </c>
      <c r="AI360" s="586"/>
      <c r="AJ360" s="586"/>
      <c r="AK360" s="589"/>
      <c r="AL360" s="586"/>
      <c r="AM360" s="586"/>
      <c r="AN360" s="591"/>
      <c r="AO360" s="586"/>
      <c r="AP360" s="586"/>
      <c r="AQ360" s="591"/>
      <c r="AR360" s="363"/>
    </row>
    <row r="361" spans="1:44" s="285" customFormat="1" ht="182.25" customHeight="1" x14ac:dyDescent="0.25">
      <c r="A361" s="644"/>
      <c r="B361" s="645"/>
      <c r="C361" s="587"/>
      <c r="D361" s="587" t="s">
        <v>292</v>
      </c>
      <c r="E361" s="595">
        <f t="shared" ref="E361:E362" si="1058">H361+K361+N361+Q361+T361+W361+Z361+AC361+AF361+AI361+AL361+AO361</f>
        <v>0</v>
      </c>
      <c r="F361" s="595">
        <f>I361+L361+O361+R361+U361+X361+AA361+AD361+AG361+AJ361+AM361+AP361</f>
        <v>0</v>
      </c>
      <c r="G361" s="591"/>
      <c r="H361" s="586"/>
      <c r="I361" s="586"/>
      <c r="J361" s="591"/>
      <c r="K361" s="586"/>
      <c r="L361" s="586"/>
      <c r="M361" s="591"/>
      <c r="N361" s="586"/>
      <c r="O361" s="586"/>
      <c r="P361" s="591"/>
      <c r="Q361" s="586"/>
      <c r="R361" s="586"/>
      <c r="S361" s="591"/>
      <c r="T361" s="586"/>
      <c r="U361" s="586"/>
      <c r="V361" s="591"/>
      <c r="W361" s="586"/>
      <c r="X361" s="586"/>
      <c r="Y361" s="591"/>
      <c r="Z361" s="586"/>
      <c r="AA361" s="586"/>
      <c r="AB361" s="591"/>
      <c r="AC361" s="586"/>
      <c r="AD361" s="586"/>
      <c r="AE361" s="591"/>
      <c r="AF361" s="586"/>
      <c r="AG361" s="586"/>
      <c r="AH361" s="591"/>
      <c r="AI361" s="586"/>
      <c r="AJ361" s="586"/>
      <c r="AK361" s="589"/>
      <c r="AL361" s="586"/>
      <c r="AM361" s="586"/>
      <c r="AN361" s="591"/>
      <c r="AO361" s="586"/>
      <c r="AP361" s="586"/>
      <c r="AQ361" s="591"/>
      <c r="AR361" s="363"/>
    </row>
    <row r="362" spans="1:44" s="285" customFormat="1" ht="182.25" customHeight="1" x14ac:dyDescent="0.25">
      <c r="A362" s="644"/>
      <c r="B362" s="645"/>
      <c r="C362" s="587"/>
      <c r="D362" s="587" t="s">
        <v>285</v>
      </c>
      <c r="E362" s="595">
        <f t="shared" si="1058"/>
        <v>0</v>
      </c>
      <c r="F362" s="595">
        <f t="shared" ref="F362" si="1059">I362+L362+O362+R362+U362+X362+AA362+AD362+AG362+AJ362+AM362+AP362</f>
        <v>0</v>
      </c>
      <c r="G362" s="591"/>
      <c r="H362" s="586"/>
      <c r="I362" s="586"/>
      <c r="J362" s="591"/>
      <c r="K362" s="586"/>
      <c r="L362" s="586"/>
      <c r="M362" s="591"/>
      <c r="N362" s="586"/>
      <c r="O362" s="586"/>
      <c r="P362" s="591"/>
      <c r="Q362" s="586"/>
      <c r="R362" s="586"/>
      <c r="S362" s="591"/>
      <c r="T362" s="586"/>
      <c r="U362" s="586"/>
      <c r="V362" s="591"/>
      <c r="W362" s="586"/>
      <c r="X362" s="586"/>
      <c r="Y362" s="591"/>
      <c r="Z362" s="586"/>
      <c r="AA362" s="586"/>
      <c r="AB362" s="591"/>
      <c r="AC362" s="586"/>
      <c r="AD362" s="586"/>
      <c r="AE362" s="591"/>
      <c r="AF362" s="586"/>
      <c r="AG362" s="586"/>
      <c r="AH362" s="591"/>
      <c r="AI362" s="586"/>
      <c r="AJ362" s="586"/>
      <c r="AK362" s="589"/>
      <c r="AL362" s="586"/>
      <c r="AM362" s="586"/>
      <c r="AN362" s="591"/>
      <c r="AO362" s="586"/>
      <c r="AP362" s="586"/>
      <c r="AQ362" s="591"/>
      <c r="AR362" s="363"/>
    </row>
    <row r="363" spans="1:44" s="285" customFormat="1" ht="182.25" customHeight="1" x14ac:dyDescent="0.25">
      <c r="A363" s="644"/>
      <c r="B363" s="645"/>
      <c r="C363" s="587"/>
      <c r="D363" s="594" t="s">
        <v>43</v>
      </c>
      <c r="E363" s="595"/>
      <c r="F363" s="595"/>
      <c r="G363" s="204"/>
      <c r="H363" s="595"/>
      <c r="I363" s="586"/>
      <c r="J363" s="591"/>
      <c r="K363" s="586"/>
      <c r="L363" s="586"/>
      <c r="M363" s="591"/>
      <c r="N363" s="586"/>
      <c r="O363" s="586"/>
      <c r="P363" s="591"/>
      <c r="Q363" s="586"/>
      <c r="R363" s="586"/>
      <c r="S363" s="591"/>
      <c r="T363" s="586"/>
      <c r="U363" s="586"/>
      <c r="V363" s="591"/>
      <c r="W363" s="586"/>
      <c r="X363" s="586"/>
      <c r="Y363" s="591"/>
      <c r="Z363" s="586"/>
      <c r="AA363" s="586"/>
      <c r="AB363" s="591"/>
      <c r="AC363" s="586"/>
      <c r="AD363" s="586"/>
      <c r="AE363" s="591"/>
      <c r="AF363" s="586"/>
      <c r="AG363" s="586"/>
      <c r="AH363" s="591"/>
      <c r="AI363" s="586"/>
      <c r="AJ363" s="586"/>
      <c r="AK363" s="589"/>
      <c r="AL363" s="586"/>
      <c r="AM363" s="586"/>
      <c r="AN363" s="591"/>
      <c r="AO363" s="586"/>
      <c r="AP363" s="586"/>
      <c r="AQ363" s="591"/>
      <c r="AR363" s="363"/>
    </row>
    <row r="364" spans="1:44" s="285" customFormat="1" ht="182.25" customHeight="1" x14ac:dyDescent="0.25">
      <c r="A364" s="650" t="s">
        <v>537</v>
      </c>
      <c r="B364" s="647" t="s">
        <v>539</v>
      </c>
      <c r="C364" s="593"/>
      <c r="D364" s="352" t="s">
        <v>41</v>
      </c>
      <c r="E364" s="586">
        <f>E368</f>
        <v>765.6</v>
      </c>
      <c r="F364" s="586">
        <f>F368</f>
        <v>0</v>
      </c>
      <c r="G364" s="591"/>
      <c r="H364" s="595">
        <f>H365+H366+H367+H368+H370+H371</f>
        <v>0</v>
      </c>
      <c r="I364" s="595">
        <f>I365+I366+I367+I368+I370+I371</f>
        <v>0</v>
      </c>
      <c r="J364" s="591"/>
      <c r="K364" s="595">
        <f>K365+K366+K367+K368+K370+K371</f>
        <v>0</v>
      </c>
      <c r="L364" s="595">
        <f>L365+L366+L367+L368+L370+L371</f>
        <v>0</v>
      </c>
      <c r="M364" s="591"/>
      <c r="N364" s="595">
        <f>N365+N366+N367+N368+N370+N371</f>
        <v>0</v>
      </c>
      <c r="O364" s="595">
        <f>O365+O366+O367+O368+O370+O371</f>
        <v>0</v>
      </c>
      <c r="P364" s="591"/>
      <c r="Q364" s="595">
        <f>Q365+Q366+Q367+Q368+Q370+Q371</f>
        <v>0</v>
      </c>
      <c r="R364" s="595">
        <f>R365+R366+R367+R368+R370+R371</f>
        <v>0</v>
      </c>
      <c r="S364" s="591"/>
      <c r="T364" s="595">
        <f>T365+T366+T367+T368+T370+T371</f>
        <v>0</v>
      </c>
      <c r="U364" s="595">
        <f>U365+U366+U367+U368+U370+U371</f>
        <v>0</v>
      </c>
      <c r="V364" s="591"/>
      <c r="W364" s="595">
        <f>W365+W366+W367+W368+W370+W371</f>
        <v>0</v>
      </c>
      <c r="X364" s="595">
        <f>X365+X366+X367+X368+X370+X371</f>
        <v>0</v>
      </c>
      <c r="Y364" s="591"/>
      <c r="Z364" s="595">
        <f>Z365+Z366+Z367+Z368+Z370+Z371</f>
        <v>0</v>
      </c>
      <c r="AA364" s="595">
        <f>AA365+AA366+AA367+AA368+AA370+AA371</f>
        <v>0</v>
      </c>
      <c r="AB364" s="591"/>
      <c r="AC364" s="595">
        <f>AC365+AC366+AC367+AC368+AC370+AC371</f>
        <v>0</v>
      </c>
      <c r="AD364" s="595">
        <f>AD365+AD366+AD367+AD368+AD370+AD371</f>
        <v>0</v>
      </c>
      <c r="AE364" s="591"/>
      <c r="AF364" s="595">
        <f>AF365+AF366+AF367+AF368+AF370+AF371</f>
        <v>765.6</v>
      </c>
      <c r="AG364" s="595">
        <f>AG365+AG366+AG367+AG368+AG370+AG371</f>
        <v>0</v>
      </c>
      <c r="AH364" s="201">
        <f>AG364/AF364*1</f>
        <v>0</v>
      </c>
      <c r="AI364" s="595">
        <f>AI365+AI366+AI367+AI368+AI370+AI371</f>
        <v>0</v>
      </c>
      <c r="AJ364" s="595">
        <f>AJ365+AJ366+AJ367+AJ368+AJ370+AJ371</f>
        <v>0</v>
      </c>
      <c r="AK364" s="589"/>
      <c r="AL364" s="595">
        <f>AL365+AL366+AL367+AL368+AL370+AL371</f>
        <v>0</v>
      </c>
      <c r="AM364" s="595">
        <f>AM365+AM366+AM367+AM368+AM370+AM371</f>
        <v>0</v>
      </c>
      <c r="AN364" s="591"/>
      <c r="AO364" s="595">
        <f>AO365+AO366+AO367+AO368+AO370+AO371</f>
        <v>0</v>
      </c>
      <c r="AP364" s="595">
        <f>AP365+AP366+AP367+AP368+AP370+AP371</f>
        <v>0</v>
      </c>
      <c r="AQ364" s="591"/>
      <c r="AR364" s="363"/>
    </row>
    <row r="365" spans="1:44" s="285" customFormat="1" ht="182.25" customHeight="1" x14ac:dyDescent="0.25">
      <c r="A365" s="650"/>
      <c r="B365" s="648"/>
      <c r="C365" s="587"/>
      <c r="D365" s="594" t="s">
        <v>37</v>
      </c>
      <c r="E365" s="595">
        <f>H365+K365+N365+Q365+T365+W365+Z365+AC365+AF365+AI365+AL365+AO365</f>
        <v>0</v>
      </c>
      <c r="F365" s="595">
        <f>I365+L365+O365+R365+U365+X365+AA365+AD365+AG365+AJ365+AM365+AP365</f>
        <v>0</v>
      </c>
      <c r="G365" s="591"/>
      <c r="H365" s="586"/>
      <c r="I365" s="586"/>
      <c r="J365" s="591"/>
      <c r="K365" s="586"/>
      <c r="L365" s="586"/>
      <c r="M365" s="591"/>
      <c r="N365" s="586"/>
      <c r="O365" s="586"/>
      <c r="P365" s="591"/>
      <c r="Q365" s="586"/>
      <c r="R365" s="586"/>
      <c r="S365" s="591"/>
      <c r="T365" s="586"/>
      <c r="U365" s="586"/>
      <c r="V365" s="591"/>
      <c r="W365" s="586"/>
      <c r="X365" s="586"/>
      <c r="Y365" s="591"/>
      <c r="Z365" s="586"/>
      <c r="AA365" s="586"/>
      <c r="AB365" s="591"/>
      <c r="AC365" s="586"/>
      <c r="AD365" s="586"/>
      <c r="AE365" s="591"/>
      <c r="AF365" s="586"/>
      <c r="AG365" s="586"/>
      <c r="AH365" s="591"/>
      <c r="AI365" s="586"/>
      <c r="AJ365" s="586"/>
      <c r="AK365" s="589"/>
      <c r="AL365" s="586"/>
      <c r="AM365" s="586"/>
      <c r="AN365" s="591"/>
      <c r="AO365" s="586"/>
      <c r="AP365" s="586"/>
      <c r="AQ365" s="591"/>
      <c r="AR365" s="363"/>
    </row>
    <row r="366" spans="1:44" s="285" customFormat="1" ht="182.25" customHeight="1" x14ac:dyDescent="0.25">
      <c r="A366" s="650"/>
      <c r="B366" s="648"/>
      <c r="C366" s="587"/>
      <c r="D366" s="652" t="s">
        <v>2</v>
      </c>
      <c r="E366" s="654">
        <f t="shared" ref="E366" si="1060">H366+K366+N366+Q366+T366+W366+Z366+AC366+AF366+AI366+AL366+AO366</f>
        <v>0</v>
      </c>
      <c r="F366" s="654">
        <f t="shared" ref="F366" si="1061">I366+L366+O366+R366+U366+X366+AA366+AD366+AG366+AJ366+AM366+AP366</f>
        <v>0</v>
      </c>
      <c r="G366" s="591"/>
      <c r="H366" s="586"/>
      <c r="I366" s="586"/>
      <c r="J366" s="591"/>
      <c r="K366" s="586"/>
      <c r="L366" s="586"/>
      <c r="M366" s="591"/>
      <c r="N366" s="586"/>
      <c r="O366" s="586"/>
      <c r="P366" s="591"/>
      <c r="Q366" s="586"/>
      <c r="R366" s="586"/>
      <c r="S366" s="591"/>
      <c r="T366" s="586"/>
      <c r="U366" s="586"/>
      <c r="V366" s="591"/>
      <c r="W366" s="586"/>
      <c r="X366" s="586"/>
      <c r="Y366" s="591"/>
      <c r="Z366" s="586"/>
      <c r="AA366" s="586"/>
      <c r="AB366" s="591"/>
      <c r="AC366" s="586"/>
      <c r="AD366" s="586"/>
      <c r="AE366" s="591"/>
      <c r="AF366" s="586"/>
      <c r="AG366" s="586"/>
      <c r="AH366" s="591"/>
      <c r="AI366" s="586"/>
      <c r="AJ366" s="586"/>
      <c r="AK366" s="589"/>
      <c r="AL366" s="586"/>
      <c r="AM366" s="586"/>
      <c r="AN366" s="591"/>
      <c r="AO366" s="586"/>
      <c r="AP366" s="586"/>
      <c r="AQ366" s="591"/>
      <c r="AR366" s="363"/>
    </row>
    <row r="367" spans="1:44" s="285" customFormat="1" ht="182.25" customHeight="1" x14ac:dyDescent="0.25">
      <c r="A367" s="650"/>
      <c r="B367" s="648"/>
      <c r="C367" s="587"/>
      <c r="D367" s="653"/>
      <c r="E367" s="655"/>
      <c r="F367" s="655"/>
      <c r="G367" s="591"/>
      <c r="H367" s="586"/>
      <c r="I367" s="586"/>
      <c r="J367" s="591"/>
      <c r="K367" s="586"/>
      <c r="L367" s="586"/>
      <c r="M367" s="591"/>
      <c r="N367" s="586"/>
      <c r="O367" s="586"/>
      <c r="P367" s="591"/>
      <c r="Q367" s="586"/>
      <c r="R367" s="586"/>
      <c r="S367" s="591"/>
      <c r="T367" s="586"/>
      <c r="U367" s="586"/>
      <c r="V367" s="591"/>
      <c r="W367" s="586"/>
      <c r="X367" s="586"/>
      <c r="Y367" s="591"/>
      <c r="Z367" s="586"/>
      <c r="AA367" s="586"/>
      <c r="AB367" s="591"/>
      <c r="AC367" s="586"/>
      <c r="AD367" s="586"/>
      <c r="AE367" s="591"/>
      <c r="AF367" s="586"/>
      <c r="AG367" s="586"/>
      <c r="AH367" s="591"/>
      <c r="AI367" s="586"/>
      <c r="AJ367" s="586"/>
      <c r="AK367" s="589"/>
      <c r="AL367" s="586"/>
      <c r="AM367" s="586"/>
      <c r="AN367" s="591"/>
      <c r="AO367" s="586"/>
      <c r="AP367" s="586"/>
      <c r="AQ367" s="591"/>
      <c r="AR367" s="363"/>
    </row>
    <row r="368" spans="1:44" s="285" customFormat="1" ht="182.25" customHeight="1" x14ac:dyDescent="0.25">
      <c r="A368" s="650"/>
      <c r="B368" s="648"/>
      <c r="C368" s="587"/>
      <c r="D368" s="587" t="s">
        <v>284</v>
      </c>
      <c r="E368" s="595">
        <f>H368+K368+N368+Q368+T368+W368+Z368+AC368+AF368+AI368+AL368+AO368</f>
        <v>765.6</v>
      </c>
      <c r="F368" s="595">
        <f t="shared" ref="F368" si="1062">I368+L368+O368+R368+U368+X368+AA368+AD368+AG368+AJ368+AM368+AP368</f>
        <v>0</v>
      </c>
      <c r="G368" s="591"/>
      <c r="H368" s="586"/>
      <c r="I368" s="586"/>
      <c r="J368" s="591"/>
      <c r="K368" s="586"/>
      <c r="L368" s="586"/>
      <c r="M368" s="591"/>
      <c r="N368" s="586"/>
      <c r="O368" s="586"/>
      <c r="P368" s="591"/>
      <c r="Q368" s="586"/>
      <c r="R368" s="586"/>
      <c r="S368" s="591"/>
      <c r="T368" s="586"/>
      <c r="U368" s="586"/>
      <c r="V368" s="591"/>
      <c r="W368" s="586"/>
      <c r="X368" s="586"/>
      <c r="Y368" s="591"/>
      <c r="Z368" s="586"/>
      <c r="AA368" s="586"/>
      <c r="AB368" s="591"/>
      <c r="AC368" s="586"/>
      <c r="AD368" s="586"/>
      <c r="AE368" s="591"/>
      <c r="AF368" s="586">
        <v>765.6</v>
      </c>
      <c r="AG368" s="586"/>
      <c r="AH368" s="201">
        <f>AG368/AF368*1</f>
        <v>0</v>
      </c>
      <c r="AI368" s="586"/>
      <c r="AJ368" s="586"/>
      <c r="AK368" s="589"/>
      <c r="AL368" s="586"/>
      <c r="AM368" s="586"/>
      <c r="AN368" s="591"/>
      <c r="AO368" s="586"/>
      <c r="AP368" s="586"/>
      <c r="AQ368" s="591"/>
      <c r="AR368" s="363"/>
    </row>
    <row r="369" spans="1:44" s="285" customFormat="1" ht="182.25" customHeight="1" x14ac:dyDescent="0.25">
      <c r="A369" s="650"/>
      <c r="B369" s="648"/>
      <c r="C369" s="587"/>
      <c r="D369" s="587" t="s">
        <v>292</v>
      </c>
      <c r="E369" s="586">
        <f t="shared" ref="E369:E370" si="1063">H369+K369+N369+Q369+T369+W369+Z369+AC369+AF369+AI369+AL369+AO369</f>
        <v>0</v>
      </c>
      <c r="F369" s="586">
        <f>I369+L369+O369+R369+U369+X369+AA369+AD369+AG369+AJ369+AM369+AP369</f>
        <v>0</v>
      </c>
      <c r="G369" s="591"/>
      <c r="H369" s="586"/>
      <c r="I369" s="586"/>
      <c r="J369" s="591"/>
      <c r="K369" s="586"/>
      <c r="L369" s="586"/>
      <c r="M369" s="591"/>
      <c r="N369" s="586"/>
      <c r="O369" s="586"/>
      <c r="P369" s="591"/>
      <c r="Q369" s="586"/>
      <c r="R369" s="586"/>
      <c r="S369" s="591"/>
      <c r="T369" s="586"/>
      <c r="U369" s="586"/>
      <c r="V369" s="591"/>
      <c r="W369" s="586"/>
      <c r="X369" s="586"/>
      <c r="Y369" s="591"/>
      <c r="Z369" s="586"/>
      <c r="AA369" s="586"/>
      <c r="AB369" s="591"/>
      <c r="AC369" s="586"/>
      <c r="AD369" s="586"/>
      <c r="AE369" s="591"/>
      <c r="AF369" s="586"/>
      <c r="AG369" s="586"/>
      <c r="AH369" s="591"/>
      <c r="AI369" s="586"/>
      <c r="AJ369" s="586"/>
      <c r="AK369" s="589"/>
      <c r="AL369" s="586"/>
      <c r="AM369" s="586"/>
      <c r="AN369" s="591"/>
      <c r="AO369" s="586"/>
      <c r="AP369" s="586"/>
      <c r="AQ369" s="591"/>
      <c r="AR369" s="363"/>
    </row>
    <row r="370" spans="1:44" s="285" customFormat="1" ht="182.25" customHeight="1" x14ac:dyDescent="0.25">
      <c r="A370" s="650"/>
      <c r="B370" s="648"/>
      <c r="C370" s="587"/>
      <c r="D370" s="587" t="s">
        <v>285</v>
      </c>
      <c r="E370" s="595">
        <f t="shared" si="1063"/>
        <v>0</v>
      </c>
      <c r="F370" s="595">
        <f t="shared" ref="F370" si="1064">I370+L370+O370+R370+U370+X370+AA370+AD370+AG370+AJ370+AM370+AP370</f>
        <v>0</v>
      </c>
      <c r="G370" s="591"/>
      <c r="H370" s="586"/>
      <c r="I370" s="586"/>
      <c r="J370" s="591"/>
      <c r="K370" s="586"/>
      <c r="L370" s="586"/>
      <c r="M370" s="591"/>
      <c r="N370" s="586"/>
      <c r="O370" s="586"/>
      <c r="P370" s="591"/>
      <c r="Q370" s="586"/>
      <c r="R370" s="586"/>
      <c r="S370" s="591"/>
      <c r="T370" s="586"/>
      <c r="U370" s="586"/>
      <c r="V370" s="591"/>
      <c r="W370" s="586"/>
      <c r="X370" s="586"/>
      <c r="Y370" s="591"/>
      <c r="Z370" s="586"/>
      <c r="AA370" s="586"/>
      <c r="AB370" s="591"/>
      <c r="AC370" s="586"/>
      <c r="AD370" s="586"/>
      <c r="AE370" s="591"/>
      <c r="AF370" s="586"/>
      <c r="AG370" s="586"/>
      <c r="AH370" s="591"/>
      <c r="AI370" s="586"/>
      <c r="AJ370" s="586"/>
      <c r="AK370" s="589"/>
      <c r="AL370" s="586"/>
      <c r="AM370" s="586"/>
      <c r="AN370" s="591"/>
      <c r="AO370" s="586"/>
      <c r="AP370" s="586"/>
      <c r="AQ370" s="591"/>
      <c r="AR370" s="363"/>
    </row>
    <row r="371" spans="1:44" s="285" customFormat="1" ht="182.25" customHeight="1" thickBot="1" x14ac:dyDescent="0.3">
      <c r="A371" s="651"/>
      <c r="B371" s="649"/>
      <c r="C371" s="587"/>
      <c r="D371" s="594" t="s">
        <v>43</v>
      </c>
      <c r="E371" s="595"/>
      <c r="F371" s="595"/>
      <c r="G371" s="591"/>
      <c r="H371" s="586"/>
      <c r="I371" s="586"/>
      <c r="J371" s="591"/>
      <c r="K371" s="586"/>
      <c r="L371" s="586"/>
      <c r="M371" s="591"/>
      <c r="N371" s="586"/>
      <c r="O371" s="586"/>
      <c r="P371" s="591"/>
      <c r="Q371" s="586"/>
      <c r="R371" s="586"/>
      <c r="S371" s="591"/>
      <c r="T371" s="586"/>
      <c r="U371" s="586"/>
      <c r="V371" s="591"/>
      <c r="W371" s="586"/>
      <c r="X371" s="586"/>
      <c r="Y371" s="591"/>
      <c r="Z371" s="586"/>
      <c r="AA371" s="586"/>
      <c r="AB371" s="591"/>
      <c r="AC371" s="586"/>
      <c r="AD371" s="586"/>
      <c r="AE371" s="591"/>
      <c r="AF371" s="586"/>
      <c r="AG371" s="586"/>
      <c r="AH371" s="591"/>
      <c r="AI371" s="586"/>
      <c r="AJ371" s="586"/>
      <c r="AK371" s="589"/>
      <c r="AL371" s="586"/>
      <c r="AM371" s="586"/>
      <c r="AN371" s="591"/>
      <c r="AO371" s="586"/>
      <c r="AP371" s="586"/>
      <c r="AQ371" s="591"/>
      <c r="AR371" s="363"/>
    </row>
    <row r="372" spans="1:44" s="285" customFormat="1" ht="165" customHeight="1" x14ac:dyDescent="0.25">
      <c r="A372" s="723" t="s">
        <v>4</v>
      </c>
      <c r="B372" s="681" t="s">
        <v>408</v>
      </c>
      <c r="C372" s="718"/>
      <c r="D372" s="352" t="s">
        <v>41</v>
      </c>
      <c r="E372" s="586">
        <f>H372+K372+N372+Q372+T372+W372+Z372+AC372+AF372+AI372+AL372+AO372</f>
        <v>1000</v>
      </c>
      <c r="F372" s="586">
        <f>I372+L372+O372+R372+U372+X372+AA372+AD372+AG372+AJ372+AM372+AP372</f>
        <v>1000</v>
      </c>
      <c r="G372" s="584">
        <f>F372/E372</f>
        <v>1</v>
      </c>
      <c r="H372" s="586">
        <f>H373+H374+H375+H376+H377+H378</f>
        <v>0</v>
      </c>
      <c r="I372" s="586">
        <f>I373+I374+I375+I376+I377+I378</f>
        <v>0</v>
      </c>
      <c r="J372" s="591"/>
      <c r="K372" s="586">
        <f>K373+K374+K375+K376+K377+K378</f>
        <v>0</v>
      </c>
      <c r="L372" s="586">
        <f>L373+L374+L375+L376+L377+L378</f>
        <v>0</v>
      </c>
      <c r="M372" s="591"/>
      <c r="N372" s="586">
        <f>N373+N374+N375+N376+N377+N378</f>
        <v>0</v>
      </c>
      <c r="O372" s="586">
        <f>O373+O374+O375+O376+O377+O378</f>
        <v>0</v>
      </c>
      <c r="P372" s="591"/>
      <c r="Q372" s="586">
        <f>Q373+Q374+Q375+Q376+Q377+Q378</f>
        <v>0</v>
      </c>
      <c r="R372" s="586">
        <f>R373+R374+R375+R376+R377+R378</f>
        <v>0</v>
      </c>
      <c r="S372" s="591"/>
      <c r="T372" s="586">
        <f>T373+T374+T375+T376+T377+T378</f>
        <v>0</v>
      </c>
      <c r="U372" s="586">
        <f>U373+U374+U375+U376+U377+U378</f>
        <v>0</v>
      </c>
      <c r="V372" s="591"/>
      <c r="W372" s="586">
        <f>W373+W374+W375+W376+W377+W378</f>
        <v>0</v>
      </c>
      <c r="X372" s="586">
        <f>X373+X374+X375+X376+X377+X378</f>
        <v>0</v>
      </c>
      <c r="Y372" s="591"/>
      <c r="Z372" s="586">
        <f t="shared" ref="Z372" si="1065">Z373+Z374+Z375+Z376+Z377+Z378</f>
        <v>0</v>
      </c>
      <c r="AA372" s="586">
        <f t="shared" ref="AA372" si="1066">AA373+AA374+AA375+AA376+AA377+AA378</f>
        <v>0</v>
      </c>
      <c r="AB372" s="591"/>
      <c r="AC372" s="586">
        <f t="shared" ref="AC372" si="1067">AC373+AC374+AC375+AC376+AC377+AC378</f>
        <v>1000</v>
      </c>
      <c r="AD372" s="586">
        <f>AD375</f>
        <v>1000</v>
      </c>
      <c r="AE372" s="584">
        <f t="shared" ref="AE372" si="1068">AD372/AC372</f>
        <v>1</v>
      </c>
      <c r="AF372" s="586">
        <f t="shared" ref="AF372" si="1069">AF373+AF374+AF375+AF376+AF377+AF378</f>
        <v>0</v>
      </c>
      <c r="AG372" s="586">
        <f t="shared" ref="AG372" si="1070">AG373+AG374+AG375+AG376+AG377+AG378</f>
        <v>0</v>
      </c>
      <c r="AH372" s="591"/>
      <c r="AI372" s="586">
        <f t="shared" ref="AI372" si="1071">AI373+AI374+AI375+AI376+AI377+AI378</f>
        <v>0</v>
      </c>
      <c r="AJ372" s="586">
        <f t="shared" ref="AJ372" si="1072">AJ373+AJ374+AJ375+AJ376+AJ377+AJ378</f>
        <v>0</v>
      </c>
      <c r="AK372" s="584"/>
      <c r="AL372" s="586">
        <f t="shared" ref="AL372" si="1073">AL373+AL374+AL375+AL376+AL377+AL378</f>
        <v>0</v>
      </c>
      <c r="AM372" s="586">
        <f t="shared" ref="AM372" si="1074">AM373+AM374+AM375+AM376+AM377+AM378</f>
        <v>0</v>
      </c>
      <c r="AN372" s="591"/>
      <c r="AO372" s="586">
        <f>AO373+AO374+AO375+AO376+AO377+AO378</f>
        <v>0</v>
      </c>
      <c r="AP372" s="586">
        <f>AP373+AP374+AP375+AP376+AP377+AP378</f>
        <v>0</v>
      </c>
      <c r="AQ372" s="591"/>
      <c r="AR372" s="363" t="str">
        <f>AR379</f>
        <v>Исполнение по данному мероприятию 100%</v>
      </c>
    </row>
    <row r="373" spans="1:44" s="285" customFormat="1" ht="103.5" customHeight="1" x14ac:dyDescent="0.25">
      <c r="A373" s="724"/>
      <c r="B373" s="656"/>
      <c r="C373" s="656"/>
      <c r="D373" s="306" t="s">
        <v>37</v>
      </c>
      <c r="E373" s="307">
        <f>H373+K373+N373+Q373+T373+W373+Z373+AC373+AF373+AI373+AL373+AO373</f>
        <v>0</v>
      </c>
      <c r="F373" s="307">
        <f>I373+L373+O373+R373+U373+X373+AA373+AD373+AG373+AJ373+AM373+AP373</f>
        <v>0</v>
      </c>
      <c r="G373" s="204"/>
      <c r="H373" s="307">
        <f>H380</f>
        <v>0</v>
      </c>
      <c r="I373" s="307">
        <f>I380</f>
        <v>0</v>
      </c>
      <c r="J373" s="204"/>
      <c r="K373" s="307">
        <f>K380</f>
        <v>0</v>
      </c>
      <c r="L373" s="307">
        <f>L380</f>
        <v>0</v>
      </c>
      <c r="M373" s="204"/>
      <c r="N373" s="307">
        <f>N380</f>
        <v>0</v>
      </c>
      <c r="O373" s="307">
        <f>O380</f>
        <v>0</v>
      </c>
      <c r="P373" s="204"/>
      <c r="Q373" s="527"/>
      <c r="R373" s="527">
        <f>R380</f>
        <v>0</v>
      </c>
      <c r="S373" s="204"/>
      <c r="T373" s="307">
        <f>T380</f>
        <v>0</v>
      </c>
      <c r="U373" s="307">
        <f>U380</f>
        <v>0</v>
      </c>
      <c r="V373" s="204"/>
      <c r="W373" s="307">
        <f>W380</f>
        <v>0</v>
      </c>
      <c r="X373" s="307">
        <f>X380</f>
        <v>0</v>
      </c>
      <c r="Y373" s="204"/>
      <c r="Z373" s="307">
        <f>Z380</f>
        <v>0</v>
      </c>
      <c r="AA373" s="307">
        <f>AA380</f>
        <v>0</v>
      </c>
      <c r="AB373" s="204"/>
      <c r="AC373" s="307">
        <f>AC380</f>
        <v>0</v>
      </c>
      <c r="AD373" s="307">
        <f>AD380</f>
        <v>0</v>
      </c>
      <c r="AE373" s="204"/>
      <c r="AF373" s="307">
        <f>AF380</f>
        <v>0</v>
      </c>
      <c r="AG373" s="307">
        <f>AG380</f>
        <v>0</v>
      </c>
      <c r="AH373" s="204"/>
      <c r="AI373" s="307">
        <f>AI380</f>
        <v>0</v>
      </c>
      <c r="AJ373" s="307">
        <f>AJ380</f>
        <v>0</v>
      </c>
      <c r="AK373" s="318"/>
      <c r="AL373" s="307">
        <f>AL380</f>
        <v>0</v>
      </c>
      <c r="AM373" s="307">
        <f>AM380</f>
        <v>0</v>
      </c>
      <c r="AN373" s="204"/>
      <c r="AO373" s="307">
        <f>AO380</f>
        <v>0</v>
      </c>
      <c r="AP373" s="307">
        <f>AP380</f>
        <v>0</v>
      </c>
      <c r="AQ373" s="204"/>
      <c r="AR373" s="259"/>
    </row>
    <row r="374" spans="1:44" s="285" customFormat="1" ht="114.75" customHeight="1" x14ac:dyDescent="0.25">
      <c r="A374" s="724"/>
      <c r="B374" s="656"/>
      <c r="C374" s="656"/>
      <c r="D374" s="305" t="s">
        <v>2</v>
      </c>
      <c r="E374" s="307">
        <f t="shared" ref="E374:E378" si="1075">H374+K374+N374+Q374+T374+W374+Z374+AC374+AF374+AI374+AL374+AO374</f>
        <v>0</v>
      </c>
      <c r="F374" s="307">
        <f t="shared" ref="F374:F378" si="1076">I374+L374+O374+R374+U374+X374+AA374+AD374+AG374+AJ374+AM374+AP374</f>
        <v>0</v>
      </c>
      <c r="G374" s="204"/>
      <c r="H374" s="307">
        <f t="shared" ref="H374:I378" si="1077">H381</f>
        <v>0</v>
      </c>
      <c r="I374" s="307">
        <f t="shared" si="1077"/>
        <v>0</v>
      </c>
      <c r="J374" s="204"/>
      <c r="K374" s="307">
        <f t="shared" ref="K374:L374" si="1078">K381</f>
        <v>0</v>
      </c>
      <c r="L374" s="307">
        <f t="shared" si="1078"/>
        <v>0</v>
      </c>
      <c r="M374" s="204"/>
      <c r="N374" s="307">
        <f t="shared" ref="N374:O374" si="1079">N381</f>
        <v>0</v>
      </c>
      <c r="O374" s="307">
        <f t="shared" si="1079"/>
        <v>0</v>
      </c>
      <c r="P374" s="204"/>
      <c r="Q374" s="527"/>
      <c r="R374" s="527">
        <f t="shared" ref="R374" si="1080">R381</f>
        <v>0</v>
      </c>
      <c r="S374" s="204"/>
      <c r="T374" s="307">
        <f t="shared" ref="T374:U374" si="1081">T381</f>
        <v>0</v>
      </c>
      <c r="U374" s="307">
        <f t="shared" si="1081"/>
        <v>0</v>
      </c>
      <c r="V374" s="204"/>
      <c r="W374" s="307">
        <f t="shared" ref="W374:X374" si="1082">W381</f>
        <v>0</v>
      </c>
      <c r="X374" s="307">
        <f t="shared" si="1082"/>
        <v>0</v>
      </c>
      <c r="Y374" s="204"/>
      <c r="Z374" s="307">
        <f t="shared" ref="Z374:AA374" si="1083">Z381</f>
        <v>0</v>
      </c>
      <c r="AA374" s="307">
        <f t="shared" si="1083"/>
        <v>0</v>
      </c>
      <c r="AB374" s="204"/>
      <c r="AC374" s="307">
        <f t="shared" ref="AC374:AD374" si="1084">AC381</f>
        <v>0</v>
      </c>
      <c r="AD374" s="307">
        <f t="shared" si="1084"/>
        <v>0</v>
      </c>
      <c r="AE374" s="204"/>
      <c r="AF374" s="307">
        <f t="shared" ref="AF374:AG374" si="1085">AF381</f>
        <v>0</v>
      </c>
      <c r="AG374" s="307">
        <f t="shared" si="1085"/>
        <v>0</v>
      </c>
      <c r="AH374" s="204"/>
      <c r="AI374" s="307">
        <f t="shared" ref="AI374:AJ374" si="1086">AI381</f>
        <v>0</v>
      </c>
      <c r="AJ374" s="307">
        <f t="shared" si="1086"/>
        <v>0</v>
      </c>
      <c r="AK374" s="318"/>
      <c r="AL374" s="307">
        <f t="shared" ref="AL374:AM374" si="1087">AL381</f>
        <v>0</v>
      </c>
      <c r="AM374" s="307">
        <f t="shared" si="1087"/>
        <v>0</v>
      </c>
      <c r="AN374" s="204"/>
      <c r="AO374" s="307">
        <f t="shared" ref="AO374:AP374" si="1088">AO381</f>
        <v>0</v>
      </c>
      <c r="AP374" s="307">
        <f t="shared" si="1088"/>
        <v>0</v>
      </c>
      <c r="AQ374" s="204"/>
      <c r="AR374" s="259"/>
    </row>
    <row r="375" spans="1:44" s="285" customFormat="1" ht="409.6" customHeight="1" x14ac:dyDescent="0.25">
      <c r="A375" s="724"/>
      <c r="B375" s="656"/>
      <c r="C375" s="656"/>
      <c r="D375" s="305" t="s">
        <v>284</v>
      </c>
      <c r="E375" s="595">
        <f t="shared" si="1075"/>
        <v>1000</v>
      </c>
      <c r="F375" s="595">
        <f t="shared" si="1076"/>
        <v>1000</v>
      </c>
      <c r="G375" s="201">
        <f t="shared" ref="G375:G390" si="1089">F375/E375</f>
        <v>1</v>
      </c>
      <c r="H375" s="307">
        <f t="shared" si="1077"/>
        <v>0</v>
      </c>
      <c r="I375" s="307">
        <f t="shared" si="1077"/>
        <v>0</v>
      </c>
      <c r="J375" s="204"/>
      <c r="K375" s="307">
        <f t="shared" ref="K375:L375" si="1090">K382</f>
        <v>0</v>
      </c>
      <c r="L375" s="307">
        <f t="shared" si="1090"/>
        <v>0</v>
      </c>
      <c r="M375" s="204"/>
      <c r="N375" s="307">
        <f t="shared" ref="N375:O375" si="1091">N382</f>
        <v>0</v>
      </c>
      <c r="O375" s="307">
        <f t="shared" si="1091"/>
        <v>0</v>
      </c>
      <c r="P375" s="204"/>
      <c r="Q375" s="527"/>
      <c r="R375" s="527">
        <f t="shared" ref="R375" si="1092">R382</f>
        <v>0</v>
      </c>
      <c r="S375" s="204"/>
      <c r="T375" s="307">
        <f t="shared" ref="T375:U375" si="1093">T382</f>
        <v>0</v>
      </c>
      <c r="U375" s="307">
        <f t="shared" si="1093"/>
        <v>0</v>
      </c>
      <c r="V375" s="204"/>
      <c r="W375" s="307">
        <f t="shared" ref="W375:X375" si="1094">W382</f>
        <v>0</v>
      </c>
      <c r="X375" s="307">
        <f t="shared" si="1094"/>
        <v>0</v>
      </c>
      <c r="Y375" s="204"/>
      <c r="Z375" s="307">
        <f t="shared" ref="Z375:AA375" si="1095">Z382</f>
        <v>0</v>
      </c>
      <c r="AA375" s="307">
        <f t="shared" si="1095"/>
        <v>0</v>
      </c>
      <c r="AB375" s="204"/>
      <c r="AC375" s="307">
        <v>1000</v>
      </c>
      <c r="AD375" s="307">
        <f>AD382</f>
        <v>1000</v>
      </c>
      <c r="AE375" s="201">
        <f t="shared" ref="AE375" si="1096">AD375/AC375</f>
        <v>1</v>
      </c>
      <c r="AF375" s="307">
        <f t="shared" ref="AF375:AG375" si="1097">AF382</f>
        <v>0</v>
      </c>
      <c r="AG375" s="307">
        <f t="shared" si="1097"/>
        <v>0</v>
      </c>
      <c r="AH375" s="204"/>
      <c r="AI375" s="307">
        <f t="shared" ref="AI375:AJ375" si="1098">AI382</f>
        <v>0</v>
      </c>
      <c r="AJ375" s="307">
        <f t="shared" si="1098"/>
        <v>0</v>
      </c>
      <c r="AK375" s="201"/>
      <c r="AL375" s="307">
        <f t="shared" ref="AL375:AM375" si="1099">AL382</f>
        <v>0</v>
      </c>
      <c r="AM375" s="307">
        <f t="shared" si="1099"/>
        <v>0</v>
      </c>
      <c r="AN375" s="204"/>
      <c r="AO375" s="307">
        <f t="shared" ref="AO375:AP375" si="1100">AO382</f>
        <v>0</v>
      </c>
      <c r="AP375" s="307">
        <f t="shared" si="1100"/>
        <v>0</v>
      </c>
      <c r="AQ375" s="204"/>
      <c r="AR375" s="259" t="str">
        <f>AR382</f>
        <v xml:space="preserve">Дотация на поощрение достижения высоких показателей качества организации и осуществления бюджетного процесса в поселениях района предоставлена в полном объеме </v>
      </c>
    </row>
    <row r="376" spans="1:44" s="285" customFormat="1" ht="354" customHeight="1" x14ac:dyDescent="0.25">
      <c r="A376" s="724"/>
      <c r="B376" s="656"/>
      <c r="C376" s="656"/>
      <c r="D376" s="305" t="s">
        <v>292</v>
      </c>
      <c r="E376" s="586">
        <f t="shared" si="1075"/>
        <v>0</v>
      </c>
      <c r="F376" s="586">
        <f t="shared" si="1076"/>
        <v>0</v>
      </c>
      <c r="G376" s="204"/>
      <c r="H376" s="307">
        <f t="shared" si="1077"/>
        <v>0</v>
      </c>
      <c r="I376" s="307">
        <f t="shared" si="1077"/>
        <v>0</v>
      </c>
      <c r="J376" s="204"/>
      <c r="K376" s="307">
        <f t="shared" ref="K376:L376" si="1101">K383</f>
        <v>0</v>
      </c>
      <c r="L376" s="307">
        <f t="shared" si="1101"/>
        <v>0</v>
      </c>
      <c r="M376" s="204"/>
      <c r="N376" s="307">
        <f t="shared" ref="N376:O376" si="1102">N383</f>
        <v>0</v>
      </c>
      <c r="O376" s="307">
        <f t="shared" si="1102"/>
        <v>0</v>
      </c>
      <c r="P376" s="204"/>
      <c r="Q376" s="527"/>
      <c r="R376" s="527">
        <f t="shared" ref="R376" si="1103">R383</f>
        <v>0</v>
      </c>
      <c r="S376" s="204"/>
      <c r="T376" s="307">
        <f t="shared" ref="T376:U376" si="1104">T383</f>
        <v>0</v>
      </c>
      <c r="U376" s="307">
        <f t="shared" si="1104"/>
        <v>0</v>
      </c>
      <c r="V376" s="204"/>
      <c r="W376" s="307">
        <f t="shared" ref="W376:X376" si="1105">W383</f>
        <v>0</v>
      </c>
      <c r="X376" s="307">
        <f t="shared" si="1105"/>
        <v>0</v>
      </c>
      <c r="Y376" s="204"/>
      <c r="Z376" s="307">
        <f t="shared" ref="Z376:AA376" si="1106">Z383</f>
        <v>0</v>
      </c>
      <c r="AA376" s="307">
        <f t="shared" si="1106"/>
        <v>0</v>
      </c>
      <c r="AB376" s="204"/>
      <c r="AC376" s="307">
        <f t="shared" ref="AC376:AD376" si="1107">AC383</f>
        <v>0</v>
      </c>
      <c r="AD376" s="307">
        <f t="shared" si="1107"/>
        <v>0</v>
      </c>
      <c r="AE376" s="204"/>
      <c r="AF376" s="307">
        <f t="shared" ref="AF376:AG376" si="1108">AF383</f>
        <v>0</v>
      </c>
      <c r="AG376" s="307">
        <f t="shared" si="1108"/>
        <v>0</v>
      </c>
      <c r="AH376" s="204"/>
      <c r="AI376" s="307">
        <f t="shared" ref="AI376:AJ376" si="1109">AI383</f>
        <v>0</v>
      </c>
      <c r="AJ376" s="307">
        <f t="shared" si="1109"/>
        <v>0</v>
      </c>
      <c r="AK376" s="318"/>
      <c r="AL376" s="307">
        <f t="shared" ref="AL376:AM376" si="1110">AL383</f>
        <v>0</v>
      </c>
      <c r="AM376" s="307">
        <f t="shared" si="1110"/>
        <v>0</v>
      </c>
      <c r="AN376" s="204"/>
      <c r="AO376" s="307">
        <f t="shared" ref="AO376:AP376" si="1111">AO383</f>
        <v>0</v>
      </c>
      <c r="AP376" s="307">
        <f t="shared" si="1111"/>
        <v>0</v>
      </c>
      <c r="AQ376" s="204"/>
      <c r="AR376" s="259"/>
    </row>
    <row r="377" spans="1:44" s="285" customFormat="1" ht="79.5" customHeight="1" x14ac:dyDescent="0.25">
      <c r="A377" s="724"/>
      <c r="B377" s="656"/>
      <c r="C377" s="656"/>
      <c r="D377" s="305" t="s">
        <v>285</v>
      </c>
      <c r="E377" s="307">
        <f t="shared" si="1075"/>
        <v>0</v>
      </c>
      <c r="F377" s="307">
        <f t="shared" si="1076"/>
        <v>0</v>
      </c>
      <c r="G377" s="204"/>
      <c r="H377" s="307">
        <f t="shared" si="1077"/>
        <v>0</v>
      </c>
      <c r="I377" s="307">
        <f t="shared" si="1077"/>
        <v>0</v>
      </c>
      <c r="J377" s="204"/>
      <c r="K377" s="307">
        <f t="shared" ref="K377:L377" si="1112">K384</f>
        <v>0</v>
      </c>
      <c r="L377" s="307">
        <f t="shared" si="1112"/>
        <v>0</v>
      </c>
      <c r="M377" s="204"/>
      <c r="N377" s="307">
        <f t="shared" ref="N377:O377" si="1113">N384</f>
        <v>0</v>
      </c>
      <c r="O377" s="307">
        <f t="shared" si="1113"/>
        <v>0</v>
      </c>
      <c r="P377" s="204"/>
      <c r="Q377" s="527"/>
      <c r="R377" s="527">
        <f t="shared" ref="R377" si="1114">R384</f>
        <v>0</v>
      </c>
      <c r="S377" s="204"/>
      <c r="T377" s="307">
        <f t="shared" ref="T377:U377" si="1115">T384</f>
        <v>0</v>
      </c>
      <c r="U377" s="307">
        <f t="shared" si="1115"/>
        <v>0</v>
      </c>
      <c r="V377" s="204"/>
      <c r="W377" s="307">
        <f t="shared" ref="W377:X377" si="1116">W384</f>
        <v>0</v>
      </c>
      <c r="X377" s="307">
        <f t="shared" si="1116"/>
        <v>0</v>
      </c>
      <c r="Y377" s="204"/>
      <c r="Z377" s="307">
        <f t="shared" ref="Z377:AA377" si="1117">Z384</f>
        <v>0</v>
      </c>
      <c r="AA377" s="307">
        <f t="shared" si="1117"/>
        <v>0</v>
      </c>
      <c r="AB377" s="204"/>
      <c r="AC377" s="307">
        <f t="shared" ref="AC377:AD377" si="1118">AC384</f>
        <v>0</v>
      </c>
      <c r="AD377" s="307">
        <f t="shared" si="1118"/>
        <v>0</v>
      </c>
      <c r="AE377" s="204"/>
      <c r="AF377" s="307">
        <f t="shared" ref="AF377:AG377" si="1119">AF384</f>
        <v>0</v>
      </c>
      <c r="AG377" s="307">
        <f t="shared" si="1119"/>
        <v>0</v>
      </c>
      <c r="AH377" s="204"/>
      <c r="AI377" s="307">
        <f t="shared" ref="AI377:AJ377" si="1120">AI384</f>
        <v>0</v>
      </c>
      <c r="AJ377" s="307">
        <f t="shared" si="1120"/>
        <v>0</v>
      </c>
      <c r="AK377" s="318"/>
      <c r="AL377" s="307">
        <f t="shared" ref="AL377:AM377" si="1121">AL384</f>
        <v>0</v>
      </c>
      <c r="AM377" s="307">
        <f t="shared" si="1121"/>
        <v>0</v>
      </c>
      <c r="AN377" s="204"/>
      <c r="AO377" s="307">
        <f t="shared" ref="AO377:AP377" si="1122">AO384</f>
        <v>0</v>
      </c>
      <c r="AP377" s="307">
        <f t="shared" si="1122"/>
        <v>0</v>
      </c>
      <c r="AQ377" s="204"/>
      <c r="AR377" s="259"/>
    </row>
    <row r="378" spans="1:44" s="285" customFormat="1" ht="102" customHeight="1" thickBot="1" x14ac:dyDescent="0.3">
      <c r="A378" s="725"/>
      <c r="B378" s="682"/>
      <c r="C378" s="682"/>
      <c r="D378" s="282" t="s">
        <v>43</v>
      </c>
      <c r="E378" s="208">
        <f t="shared" si="1075"/>
        <v>0</v>
      </c>
      <c r="F378" s="208">
        <f t="shared" si="1076"/>
        <v>0</v>
      </c>
      <c r="G378" s="346"/>
      <c r="H378" s="208">
        <f t="shared" si="1077"/>
        <v>0</v>
      </c>
      <c r="I378" s="208">
        <f t="shared" si="1077"/>
        <v>0</v>
      </c>
      <c r="J378" s="346"/>
      <c r="K378" s="208">
        <f t="shared" ref="K378:L378" si="1123">K385</f>
        <v>0</v>
      </c>
      <c r="L378" s="208">
        <f t="shared" si="1123"/>
        <v>0</v>
      </c>
      <c r="M378" s="346"/>
      <c r="N378" s="208">
        <f t="shared" ref="N378:O378" si="1124">N385</f>
        <v>0</v>
      </c>
      <c r="O378" s="208">
        <f t="shared" si="1124"/>
        <v>0</v>
      </c>
      <c r="P378" s="346"/>
      <c r="Q378" s="208"/>
      <c r="R378" s="208">
        <f t="shared" ref="R378" si="1125">R385</f>
        <v>0</v>
      </c>
      <c r="S378" s="346"/>
      <c r="T378" s="208">
        <f t="shared" ref="T378:U378" si="1126">T385</f>
        <v>0</v>
      </c>
      <c r="U378" s="208">
        <f t="shared" si="1126"/>
        <v>0</v>
      </c>
      <c r="V378" s="346"/>
      <c r="W378" s="208">
        <f t="shared" ref="W378:X378" si="1127">W385</f>
        <v>0</v>
      </c>
      <c r="X378" s="208">
        <f t="shared" si="1127"/>
        <v>0</v>
      </c>
      <c r="Y378" s="346"/>
      <c r="Z378" s="208">
        <f t="shared" ref="Z378:AA378" si="1128">Z385</f>
        <v>0</v>
      </c>
      <c r="AA378" s="208">
        <f t="shared" si="1128"/>
        <v>0</v>
      </c>
      <c r="AB378" s="346"/>
      <c r="AC378" s="208">
        <f t="shared" ref="AC378:AD378" si="1129">AC385</f>
        <v>0</v>
      </c>
      <c r="AD378" s="208">
        <f t="shared" si="1129"/>
        <v>0</v>
      </c>
      <c r="AE378" s="346"/>
      <c r="AF378" s="208">
        <f t="shared" ref="AF378:AG378" si="1130">AF385</f>
        <v>0</v>
      </c>
      <c r="AG378" s="208">
        <f t="shared" si="1130"/>
        <v>0</v>
      </c>
      <c r="AH378" s="346"/>
      <c r="AI378" s="208">
        <f t="shared" ref="AI378:AJ378" si="1131">AI385</f>
        <v>0</v>
      </c>
      <c r="AJ378" s="208">
        <f t="shared" si="1131"/>
        <v>0</v>
      </c>
      <c r="AK378" s="350"/>
      <c r="AL378" s="208">
        <f t="shared" ref="AL378:AM378" si="1132">AL385</f>
        <v>0</v>
      </c>
      <c r="AM378" s="208">
        <f t="shared" si="1132"/>
        <v>0</v>
      </c>
      <c r="AN378" s="346"/>
      <c r="AO378" s="208">
        <f t="shared" ref="AO378:AP378" si="1133">AO385</f>
        <v>0</v>
      </c>
      <c r="AP378" s="208">
        <f t="shared" si="1133"/>
        <v>0</v>
      </c>
      <c r="AQ378" s="346"/>
      <c r="AR378" s="349"/>
    </row>
    <row r="379" spans="1:44" s="285" customFormat="1" ht="139.5" customHeight="1" x14ac:dyDescent="0.25">
      <c r="A379" s="714" t="s">
        <v>319</v>
      </c>
      <c r="B379" s="681" t="s">
        <v>419</v>
      </c>
      <c r="C379" s="681"/>
      <c r="D379" s="280" t="s">
        <v>41</v>
      </c>
      <c r="E379" s="200">
        <f>H379+K379+N379+Q379+T379+W379+Z379+AC379+AF379+AI379+AL379+AO379</f>
        <v>1000</v>
      </c>
      <c r="F379" s="200">
        <f>I379+L379+O379+R379+U379+X379+AA379+AD379+AG379+AJ379+AM379+AP379</f>
        <v>1000</v>
      </c>
      <c r="G379" s="202">
        <f>F379/E379</f>
        <v>1</v>
      </c>
      <c r="H379" s="200">
        <f>H380+H381+H382+H383+H384+H385</f>
        <v>0</v>
      </c>
      <c r="I379" s="200">
        <f>I380+I381+I382+I383+I384+I385</f>
        <v>0</v>
      </c>
      <c r="J379" s="356"/>
      <c r="K379" s="200">
        <f>K380+K381+K382+K383+K384+K385</f>
        <v>0</v>
      </c>
      <c r="L379" s="200">
        <f>L380+L381+L382+L383+L384+L385</f>
        <v>0</v>
      </c>
      <c r="M379" s="356"/>
      <c r="N379" s="200">
        <f>N380+N381+N382+N383+N384+N385</f>
        <v>0</v>
      </c>
      <c r="O379" s="200">
        <f>O380+O381+O382+O383+O384+O385</f>
        <v>0</v>
      </c>
      <c r="P379" s="356"/>
      <c r="Q379" s="200"/>
      <c r="R379" s="200">
        <f>R380+R381+R382+R383+R384+R385</f>
        <v>0</v>
      </c>
      <c r="S379" s="356"/>
      <c r="T379" s="200">
        <f>T380+T381+T382+T383+T384+T385</f>
        <v>0</v>
      </c>
      <c r="U379" s="200">
        <f>U380+U381+U382+U383+U384+U385</f>
        <v>0</v>
      </c>
      <c r="V379" s="356"/>
      <c r="W379" s="200">
        <f>W380+W381+W382+W383+W384+W385</f>
        <v>0</v>
      </c>
      <c r="X379" s="200">
        <f>X380+X381+X382+X383+X384+X385</f>
        <v>0</v>
      </c>
      <c r="Y379" s="356"/>
      <c r="Z379" s="200">
        <f t="shared" ref="Z379" si="1134">Z380+Z381+Z382+Z383+Z384+Z385</f>
        <v>0</v>
      </c>
      <c r="AA379" s="200">
        <f t="shared" ref="AA379" si="1135">AA380+AA381+AA382+AA383+AA384+AA385</f>
        <v>0</v>
      </c>
      <c r="AB379" s="356"/>
      <c r="AC379" s="200">
        <f t="shared" ref="AC379" si="1136">AC380+AC381+AC382+AC383+AC384+AC385</f>
        <v>1000</v>
      </c>
      <c r="AD379" s="200">
        <f t="shared" ref="AD379" si="1137">AD380+AD381+AD382+AD383+AD384+AD385</f>
        <v>1000</v>
      </c>
      <c r="AE379" s="201">
        <f>AD379/AC379</f>
        <v>1</v>
      </c>
      <c r="AF379" s="200">
        <f t="shared" ref="AF379" si="1138">AF380+AF381+AF382+AF383+AF384+AF385</f>
        <v>0</v>
      </c>
      <c r="AG379" s="200">
        <f t="shared" ref="AG379" si="1139">AG380+AG381+AG382+AG383+AG384+AG385</f>
        <v>0</v>
      </c>
      <c r="AH379" s="356"/>
      <c r="AI379" s="200">
        <f t="shared" ref="AI379" si="1140">AI380+AI381+AI382+AI383+AI384+AI385</f>
        <v>0</v>
      </c>
      <c r="AJ379" s="200">
        <f t="shared" ref="AJ379" si="1141">AJ380+AJ381+AJ382+AJ383+AJ384+AJ385</f>
        <v>0</v>
      </c>
      <c r="AK379" s="202"/>
      <c r="AL379" s="200">
        <f t="shared" ref="AL379" si="1142">AL380+AL381+AL382+AL383+AL384+AL385</f>
        <v>0</v>
      </c>
      <c r="AM379" s="200">
        <f t="shared" ref="AM379" si="1143">AM380+AM381+AM382+AM383+AM384+AM385</f>
        <v>0</v>
      </c>
      <c r="AN379" s="356"/>
      <c r="AO379" s="200">
        <f>AO380+AO381+AO382+AO383+AO384+AO385</f>
        <v>0</v>
      </c>
      <c r="AP379" s="200">
        <f>AP380+AP381+AP382+AP383+AP384+AP385</f>
        <v>0</v>
      </c>
      <c r="AQ379" s="356"/>
      <c r="AR379" s="357" t="s">
        <v>578</v>
      </c>
    </row>
    <row r="380" spans="1:44" s="285" customFormat="1" ht="121.5" customHeight="1" x14ac:dyDescent="0.25">
      <c r="A380" s="715"/>
      <c r="B380" s="656"/>
      <c r="C380" s="656"/>
      <c r="D380" s="306" t="s">
        <v>37</v>
      </c>
      <c r="E380" s="307">
        <f>H380+K380+N380+Q380+T380+W380+Z380+AC380+AF380+AI380+AL380+AO380</f>
        <v>0</v>
      </c>
      <c r="F380" s="307">
        <f>I380+L380+O380+R380+U380+X380+AA380+AD380+AG380+AJ380+AM380+AP380</f>
        <v>0</v>
      </c>
      <c r="G380" s="204"/>
      <c r="H380" s="307"/>
      <c r="I380" s="307"/>
      <c r="J380" s="204"/>
      <c r="K380" s="307"/>
      <c r="L380" s="307"/>
      <c r="M380" s="204"/>
      <c r="N380" s="307"/>
      <c r="O380" s="307"/>
      <c r="P380" s="204"/>
      <c r="Q380" s="527"/>
      <c r="R380" s="527"/>
      <c r="S380" s="204"/>
      <c r="T380" s="307"/>
      <c r="U380" s="307"/>
      <c r="V380" s="204"/>
      <c r="W380" s="307"/>
      <c r="X380" s="307"/>
      <c r="Y380" s="204"/>
      <c r="Z380" s="307"/>
      <c r="AA380" s="307"/>
      <c r="AB380" s="204"/>
      <c r="AC380" s="307"/>
      <c r="AD380" s="307"/>
      <c r="AE380" s="204"/>
      <c r="AF380" s="307"/>
      <c r="AG380" s="307"/>
      <c r="AH380" s="204"/>
      <c r="AI380" s="307"/>
      <c r="AJ380" s="307"/>
      <c r="AK380" s="318"/>
      <c r="AL380" s="307"/>
      <c r="AM380" s="307"/>
      <c r="AN380" s="204"/>
      <c r="AO380" s="307"/>
      <c r="AP380" s="307"/>
      <c r="AQ380" s="204"/>
      <c r="AR380" s="259"/>
    </row>
    <row r="381" spans="1:44" s="285" customFormat="1" ht="110.25" customHeight="1" x14ac:dyDescent="0.25">
      <c r="A381" s="715"/>
      <c r="B381" s="656"/>
      <c r="C381" s="656"/>
      <c r="D381" s="305" t="s">
        <v>2</v>
      </c>
      <c r="E381" s="307">
        <f t="shared" ref="E381:E385" si="1144">H381+K381+N381+Q381+T381+W381+Z381+AC381+AF381+AI381+AL381+AO381</f>
        <v>0</v>
      </c>
      <c r="F381" s="307">
        <f t="shared" ref="F381:F385" si="1145">I381+L381+O381+R381+U381+X381+AA381+AD381+AG381+AJ381+AM381+AP381</f>
        <v>0</v>
      </c>
      <c r="G381" s="204"/>
      <c r="H381" s="307"/>
      <c r="I381" s="307"/>
      <c r="J381" s="204"/>
      <c r="K381" s="307"/>
      <c r="L381" s="307"/>
      <c r="M381" s="204"/>
      <c r="N381" s="307"/>
      <c r="O381" s="307"/>
      <c r="P381" s="204"/>
      <c r="Q381" s="527"/>
      <c r="R381" s="527"/>
      <c r="S381" s="204"/>
      <c r="T381" s="307"/>
      <c r="U381" s="307"/>
      <c r="V381" s="204"/>
      <c r="W381" s="307"/>
      <c r="X381" s="307"/>
      <c r="Y381" s="204"/>
      <c r="Z381" s="307"/>
      <c r="AA381" s="307"/>
      <c r="AB381" s="204"/>
      <c r="AC381" s="307"/>
      <c r="AD381" s="307"/>
      <c r="AE381" s="204"/>
      <c r="AF381" s="307"/>
      <c r="AG381" s="307"/>
      <c r="AH381" s="204"/>
      <c r="AI381" s="307"/>
      <c r="AJ381" s="307"/>
      <c r="AK381" s="318"/>
      <c r="AL381" s="307"/>
      <c r="AM381" s="307"/>
      <c r="AN381" s="204"/>
      <c r="AO381" s="307"/>
      <c r="AP381" s="307"/>
      <c r="AQ381" s="204"/>
      <c r="AR381" s="259"/>
    </row>
    <row r="382" spans="1:44" s="285" customFormat="1" ht="409.6" customHeight="1" thickBot="1" x14ac:dyDescent="0.3">
      <c r="A382" s="715"/>
      <c r="B382" s="656"/>
      <c r="C382" s="656"/>
      <c r="D382" s="305" t="s">
        <v>284</v>
      </c>
      <c r="E382" s="307">
        <f t="shared" si="1144"/>
        <v>1000</v>
      </c>
      <c r="F382" s="307">
        <f t="shared" si="1145"/>
        <v>1000</v>
      </c>
      <c r="G382" s="201">
        <f t="shared" si="1089"/>
        <v>1</v>
      </c>
      <c r="H382" s="307"/>
      <c r="I382" s="307"/>
      <c r="J382" s="204"/>
      <c r="K382" s="307"/>
      <c r="L382" s="307"/>
      <c r="M382" s="204"/>
      <c r="N382" s="307"/>
      <c r="O382" s="307"/>
      <c r="P382" s="204"/>
      <c r="Q382" s="527"/>
      <c r="R382" s="527"/>
      <c r="S382" s="204"/>
      <c r="T382" s="307"/>
      <c r="U382" s="307"/>
      <c r="V382" s="204"/>
      <c r="W382" s="307"/>
      <c r="X382" s="307"/>
      <c r="Y382" s="204"/>
      <c r="Z382" s="307"/>
      <c r="AA382" s="307"/>
      <c r="AB382" s="204"/>
      <c r="AC382" s="307">
        <v>1000</v>
      </c>
      <c r="AD382" s="307">
        <v>1000</v>
      </c>
      <c r="AE382" s="201">
        <f t="shared" ref="AE382" si="1146">AD382/AC382</f>
        <v>1</v>
      </c>
      <c r="AF382" s="307"/>
      <c r="AG382" s="307"/>
      <c r="AH382" s="204"/>
      <c r="AI382" s="307">
        <v>0</v>
      </c>
      <c r="AJ382" s="307">
        <v>0</v>
      </c>
      <c r="AK382" s="201"/>
      <c r="AL382" s="307"/>
      <c r="AM382" s="307"/>
      <c r="AN382" s="204"/>
      <c r="AO382" s="307"/>
      <c r="AP382" s="307"/>
      <c r="AQ382" s="204"/>
      <c r="AR382" s="259" t="s">
        <v>577</v>
      </c>
    </row>
    <row r="383" spans="1:44" s="285" customFormat="1" ht="387" customHeight="1" x14ac:dyDescent="0.25">
      <c r="A383" s="715"/>
      <c r="B383" s="656"/>
      <c r="C383" s="656"/>
      <c r="D383" s="305" t="s">
        <v>292</v>
      </c>
      <c r="E383" s="200">
        <f t="shared" si="1144"/>
        <v>0</v>
      </c>
      <c r="F383" s="200">
        <f t="shared" si="1145"/>
        <v>0</v>
      </c>
      <c r="G383" s="204"/>
      <c r="H383" s="307"/>
      <c r="I383" s="307"/>
      <c r="J383" s="204"/>
      <c r="K383" s="307"/>
      <c r="L383" s="307"/>
      <c r="M383" s="204"/>
      <c r="N383" s="307"/>
      <c r="O383" s="307"/>
      <c r="P383" s="204"/>
      <c r="Q383" s="527"/>
      <c r="R383" s="527"/>
      <c r="S383" s="204"/>
      <c r="T383" s="307"/>
      <c r="U383" s="307"/>
      <c r="V383" s="204"/>
      <c r="W383" s="307"/>
      <c r="X383" s="307"/>
      <c r="Y383" s="204"/>
      <c r="Z383" s="307"/>
      <c r="AA383" s="307"/>
      <c r="AB383" s="204"/>
      <c r="AC383" s="307"/>
      <c r="AD383" s="307"/>
      <c r="AE383" s="204"/>
      <c r="AF383" s="307"/>
      <c r="AG383" s="307"/>
      <c r="AH383" s="204"/>
      <c r="AI383" s="307"/>
      <c r="AJ383" s="307"/>
      <c r="AK383" s="318"/>
      <c r="AL383" s="307"/>
      <c r="AM383" s="307"/>
      <c r="AN383" s="204"/>
      <c r="AO383" s="307"/>
      <c r="AP383" s="307"/>
      <c r="AQ383" s="204"/>
      <c r="AR383" s="259"/>
    </row>
    <row r="384" spans="1:44" s="285" customFormat="1" ht="84.75" customHeight="1" x14ac:dyDescent="0.25">
      <c r="A384" s="715"/>
      <c r="B384" s="656"/>
      <c r="C384" s="656"/>
      <c r="D384" s="305" t="s">
        <v>285</v>
      </c>
      <c r="E384" s="307">
        <f t="shared" si="1144"/>
        <v>0</v>
      </c>
      <c r="F384" s="307">
        <f t="shared" si="1145"/>
        <v>0</v>
      </c>
      <c r="G384" s="204"/>
      <c r="H384" s="307"/>
      <c r="I384" s="307"/>
      <c r="J384" s="204"/>
      <c r="K384" s="307"/>
      <c r="L384" s="307"/>
      <c r="M384" s="204"/>
      <c r="N384" s="307"/>
      <c r="O384" s="307"/>
      <c r="P384" s="204"/>
      <c r="Q384" s="527"/>
      <c r="R384" s="527"/>
      <c r="S384" s="204"/>
      <c r="T384" s="307"/>
      <c r="U384" s="307"/>
      <c r="V384" s="204"/>
      <c r="W384" s="307"/>
      <c r="X384" s="307"/>
      <c r="Y384" s="204"/>
      <c r="Z384" s="307"/>
      <c r="AA384" s="307"/>
      <c r="AB384" s="204"/>
      <c r="AC384" s="307"/>
      <c r="AD384" s="307"/>
      <c r="AE384" s="204"/>
      <c r="AF384" s="307"/>
      <c r="AG384" s="307"/>
      <c r="AH384" s="204"/>
      <c r="AI384" s="307"/>
      <c r="AJ384" s="307"/>
      <c r="AK384" s="318"/>
      <c r="AL384" s="307"/>
      <c r="AM384" s="307"/>
      <c r="AN384" s="204"/>
      <c r="AO384" s="307"/>
      <c r="AP384" s="307"/>
      <c r="AQ384" s="204"/>
      <c r="AR384" s="259"/>
    </row>
    <row r="385" spans="1:1680" s="285" customFormat="1" ht="118.5" customHeight="1" thickBot="1" x14ac:dyDescent="0.3">
      <c r="A385" s="716"/>
      <c r="B385" s="682"/>
      <c r="C385" s="682"/>
      <c r="D385" s="282" t="s">
        <v>43</v>
      </c>
      <c r="E385" s="208">
        <f t="shared" si="1144"/>
        <v>0</v>
      </c>
      <c r="F385" s="208">
        <f t="shared" si="1145"/>
        <v>0</v>
      </c>
      <c r="G385" s="346"/>
      <c r="H385" s="208"/>
      <c r="I385" s="208"/>
      <c r="J385" s="346"/>
      <c r="K385" s="208"/>
      <c r="L385" s="208"/>
      <c r="M385" s="346"/>
      <c r="N385" s="208"/>
      <c r="O385" s="208"/>
      <c r="P385" s="346"/>
      <c r="Q385" s="208"/>
      <c r="R385" s="208"/>
      <c r="S385" s="346"/>
      <c r="T385" s="208"/>
      <c r="U385" s="208"/>
      <c r="V385" s="346"/>
      <c r="W385" s="208"/>
      <c r="X385" s="208"/>
      <c r="Y385" s="346"/>
      <c r="Z385" s="208"/>
      <c r="AA385" s="208"/>
      <c r="AB385" s="346"/>
      <c r="AC385" s="208"/>
      <c r="AD385" s="208"/>
      <c r="AE385" s="346"/>
      <c r="AF385" s="208"/>
      <c r="AG385" s="208"/>
      <c r="AH385" s="346"/>
      <c r="AI385" s="208"/>
      <c r="AJ385" s="208"/>
      <c r="AK385" s="350"/>
      <c r="AL385" s="208"/>
      <c r="AM385" s="208"/>
      <c r="AN385" s="346"/>
      <c r="AO385" s="208"/>
      <c r="AP385" s="208"/>
      <c r="AQ385" s="346"/>
      <c r="AR385" s="421"/>
    </row>
    <row r="386" spans="1:1680" s="285" customFormat="1" ht="105" customHeight="1" x14ac:dyDescent="0.25">
      <c r="A386" s="817"/>
      <c r="B386" s="718" t="s">
        <v>260</v>
      </c>
      <c r="C386" s="718"/>
      <c r="D386" s="352" t="s">
        <v>41</v>
      </c>
      <c r="E386" s="307">
        <f t="shared" ref="E386:F388" si="1147">H386+K386+N386+Q386+T386+W386+Z386+AC386+AF386+AI386+AL386+AO386</f>
        <v>884970.77</v>
      </c>
      <c r="F386" s="307">
        <f t="shared" si="1147"/>
        <v>423902.60000000003</v>
      </c>
      <c r="G386" s="278">
        <f>F386/E386</f>
        <v>0.47900180929139619</v>
      </c>
      <c r="H386" s="276">
        <f t="shared" ref="H386:I388" si="1148">H372+H51+H37</f>
        <v>29486</v>
      </c>
      <c r="I386" s="276">
        <f t="shared" si="1148"/>
        <v>29486</v>
      </c>
      <c r="J386" s="277">
        <f>I386/H386</f>
        <v>1</v>
      </c>
      <c r="K386" s="276">
        <f>K372+K51+K37</f>
        <v>37636.399999999994</v>
      </c>
      <c r="L386" s="276">
        <f>L372+L51+L37</f>
        <v>37636.399999999994</v>
      </c>
      <c r="M386" s="277">
        <f>L386/K386</f>
        <v>1</v>
      </c>
      <c r="N386" s="276">
        <f t="shared" ref="N386:O388" si="1149">N372+N51+N37</f>
        <v>122136.3</v>
      </c>
      <c r="O386" s="276">
        <f t="shared" si="1149"/>
        <v>122136.3</v>
      </c>
      <c r="P386" s="277">
        <f>O386/N386</f>
        <v>1</v>
      </c>
      <c r="Q386" s="375">
        <f t="shared" ref="Q386:R388" si="1150">Q372+Q51+Q37</f>
        <v>32020.1</v>
      </c>
      <c r="R386" s="375">
        <f t="shared" si="1150"/>
        <v>32020.1</v>
      </c>
      <c r="S386" s="364">
        <f>R386/Q386</f>
        <v>1</v>
      </c>
      <c r="T386" s="276">
        <f t="shared" ref="T386:U388" si="1151">T372+T51+T37</f>
        <v>42334.1</v>
      </c>
      <c r="U386" s="276">
        <f t="shared" si="1151"/>
        <v>42334.1</v>
      </c>
      <c r="V386" s="201">
        <v>0</v>
      </c>
      <c r="W386" s="276">
        <f t="shared" ref="W386:X388" si="1152">W372+W51+W37</f>
        <v>80789</v>
      </c>
      <c r="X386" s="276">
        <f t="shared" si="1152"/>
        <v>80784.100000000006</v>
      </c>
      <c r="Y386" s="317">
        <v>0</v>
      </c>
      <c r="Z386" s="276">
        <f>Z372+Z51+Z37</f>
        <v>95249.9</v>
      </c>
      <c r="AA386" s="276">
        <f>AA372+AA51+AA37</f>
        <v>42975.4</v>
      </c>
      <c r="AB386" s="317">
        <v>0</v>
      </c>
      <c r="AC386" s="276">
        <f t="shared" ref="AC386:AD388" si="1153">AC372+AC51+AC37</f>
        <v>36530.5</v>
      </c>
      <c r="AD386" s="276">
        <f t="shared" si="1153"/>
        <v>36530.199999999997</v>
      </c>
      <c r="AE386" s="317">
        <v>0</v>
      </c>
      <c r="AF386" s="276">
        <f t="shared" ref="AF386:AG388" si="1154">AF372+AF51+AF37</f>
        <v>160942.88999999998</v>
      </c>
      <c r="AG386" s="276">
        <f t="shared" si="1154"/>
        <v>0</v>
      </c>
      <c r="AH386" s="201">
        <f t="shared" ref="AH386:AH390" si="1155">AG386/AF386</f>
        <v>0</v>
      </c>
      <c r="AI386" s="276">
        <f t="shared" ref="AI386:AJ388" si="1156">AI372+AI51+AI37</f>
        <v>132938.39000000001</v>
      </c>
      <c r="AJ386" s="276">
        <f t="shared" si="1156"/>
        <v>0</v>
      </c>
      <c r="AK386" s="277">
        <f>AJ386/AI386</f>
        <v>0</v>
      </c>
      <c r="AL386" s="276">
        <f>AL372+AL51+AL37</f>
        <v>56711.19</v>
      </c>
      <c r="AM386" s="276">
        <f>AM372+AM51+AM37</f>
        <v>0</v>
      </c>
      <c r="AN386" s="277">
        <f t="shared" ref="AN386" si="1157">AM386/AL386</f>
        <v>0</v>
      </c>
      <c r="AO386" s="276">
        <f>AO372+AO51+AO37</f>
        <v>58196</v>
      </c>
      <c r="AP386" s="276">
        <f>AP372+AP51+AP37</f>
        <v>0</v>
      </c>
      <c r="AQ386" s="201">
        <f t="shared" ref="AQ386" si="1158">AP386/AO386</f>
        <v>0</v>
      </c>
      <c r="AR386" s="422" t="s">
        <v>548</v>
      </c>
    </row>
    <row r="387" spans="1:1680" s="285" customFormat="1" ht="408.75" customHeight="1" x14ac:dyDescent="0.25">
      <c r="A387" s="724"/>
      <c r="B387" s="656"/>
      <c r="C387" s="656"/>
      <c r="D387" s="306" t="s">
        <v>37</v>
      </c>
      <c r="E387" s="307">
        <f t="shared" si="1147"/>
        <v>4160.6000000000004</v>
      </c>
      <c r="F387" s="307">
        <f t="shared" si="1147"/>
        <v>3316.5</v>
      </c>
      <c r="G387" s="201">
        <f t="shared" si="1089"/>
        <v>0.79712060760467229</v>
      </c>
      <c r="H387" s="307">
        <f t="shared" si="1148"/>
        <v>0</v>
      </c>
      <c r="I387" s="307">
        <f t="shared" si="1148"/>
        <v>0</v>
      </c>
      <c r="J387" s="201">
        <v>0</v>
      </c>
      <c r="K387" s="307">
        <f>K373+K52+K38</f>
        <v>1040.0999999999999</v>
      </c>
      <c r="L387" s="307">
        <f>L373+L52</f>
        <v>1040.0999999999999</v>
      </c>
      <c r="M387" s="201">
        <f>L387/K387</f>
        <v>1</v>
      </c>
      <c r="N387" s="307">
        <f t="shared" si="1149"/>
        <v>0</v>
      </c>
      <c r="O387" s="307">
        <f t="shared" si="1149"/>
        <v>0</v>
      </c>
      <c r="P387" s="204"/>
      <c r="Q387" s="365">
        <f t="shared" si="1150"/>
        <v>1098</v>
      </c>
      <c r="R387" s="365">
        <f t="shared" si="1150"/>
        <v>1098</v>
      </c>
      <c r="S387" s="364">
        <f>R387/Q387</f>
        <v>1</v>
      </c>
      <c r="T387" s="307">
        <f t="shared" si="1151"/>
        <v>0</v>
      </c>
      <c r="U387" s="307">
        <f t="shared" si="1151"/>
        <v>0</v>
      </c>
      <c r="V387" s="204"/>
      <c r="W387" s="307">
        <f t="shared" si="1152"/>
        <v>0</v>
      </c>
      <c r="X387" s="307">
        <f t="shared" si="1152"/>
        <v>0</v>
      </c>
      <c r="Y387" s="204"/>
      <c r="Z387" s="307">
        <f>Z373+Z52</f>
        <v>2022.5</v>
      </c>
      <c r="AA387" s="307">
        <f>AA373+AA52+AA38</f>
        <v>1178.4000000000001</v>
      </c>
      <c r="AB387" s="317">
        <v>0</v>
      </c>
      <c r="AC387" s="307">
        <f t="shared" si="1153"/>
        <v>0</v>
      </c>
      <c r="AD387" s="307">
        <f t="shared" si="1153"/>
        <v>0</v>
      </c>
      <c r="AE387" s="201">
        <v>0</v>
      </c>
      <c r="AF387" s="307">
        <f t="shared" si="1154"/>
        <v>0</v>
      </c>
      <c r="AG387" s="307">
        <f t="shared" si="1154"/>
        <v>0</v>
      </c>
      <c r="AH387" s="204"/>
      <c r="AI387" s="307">
        <f t="shared" si="1156"/>
        <v>0</v>
      </c>
      <c r="AJ387" s="307">
        <f t="shared" si="1156"/>
        <v>0</v>
      </c>
      <c r="AK387" s="201">
        <v>0</v>
      </c>
      <c r="AL387" s="307">
        <f>AL373+AL38+AL52</f>
        <v>0</v>
      </c>
      <c r="AM387" s="307">
        <f>AM373+AM38+AM52</f>
        <v>0</v>
      </c>
      <c r="AN387" s="204"/>
      <c r="AO387" s="307">
        <f>AO373+AO38+AO52</f>
        <v>0</v>
      </c>
      <c r="AP387" s="307">
        <f>AP373+AP38+AP52</f>
        <v>0</v>
      </c>
      <c r="AQ387" s="338">
        <v>0</v>
      </c>
      <c r="AR387" s="423" t="s">
        <v>549</v>
      </c>
    </row>
    <row r="388" spans="1:1680" s="285" customFormat="1" ht="409.5" customHeight="1" x14ac:dyDescent="0.25">
      <c r="A388" s="724"/>
      <c r="B388" s="656"/>
      <c r="C388" s="656"/>
      <c r="D388" s="652" t="s">
        <v>2</v>
      </c>
      <c r="E388" s="654">
        <f t="shared" si="1147"/>
        <v>193878.77000000005</v>
      </c>
      <c r="F388" s="654">
        <f t="shared" si="1147"/>
        <v>116912.20000000001</v>
      </c>
      <c r="G388" s="669">
        <f t="shared" si="1089"/>
        <v>0.60301702966240178</v>
      </c>
      <c r="H388" s="654">
        <f t="shared" si="1148"/>
        <v>12936.3</v>
      </c>
      <c r="I388" s="654">
        <f t="shared" si="1148"/>
        <v>12936.3</v>
      </c>
      <c r="J388" s="669">
        <f>I388/H388</f>
        <v>1</v>
      </c>
      <c r="K388" s="654">
        <f>K374+K53+K39</f>
        <v>14790.2</v>
      </c>
      <c r="L388" s="654">
        <f>L374+L53+L39</f>
        <v>14790.2</v>
      </c>
      <c r="M388" s="669">
        <f>L388/K388</f>
        <v>1</v>
      </c>
      <c r="N388" s="654">
        <f t="shared" si="1149"/>
        <v>13017.7</v>
      </c>
      <c r="O388" s="654">
        <f t="shared" si="1149"/>
        <v>13017.7</v>
      </c>
      <c r="P388" s="669">
        <f>O388/N388</f>
        <v>1</v>
      </c>
      <c r="Q388" s="654">
        <f t="shared" si="1150"/>
        <v>14722.4</v>
      </c>
      <c r="R388" s="654">
        <f t="shared" si="1150"/>
        <v>14722.4</v>
      </c>
      <c r="S388" s="669">
        <f>R388/Q388</f>
        <v>1</v>
      </c>
      <c r="T388" s="654">
        <f t="shared" si="1151"/>
        <v>17057.099999999999</v>
      </c>
      <c r="U388" s="710">
        <f t="shared" si="1151"/>
        <v>17057.099999999999</v>
      </c>
      <c r="V388" s="669">
        <f>U388/T388</f>
        <v>1</v>
      </c>
      <c r="W388" s="654">
        <f t="shared" si="1152"/>
        <v>14802.1</v>
      </c>
      <c r="X388" s="710">
        <f t="shared" si="1152"/>
        <v>14802.1</v>
      </c>
      <c r="Y388" s="669">
        <f>X388/W388*1</f>
        <v>1</v>
      </c>
      <c r="Z388" s="654">
        <f>Z374+Z53+Z39</f>
        <v>19888.900000000001</v>
      </c>
      <c r="AA388" s="654">
        <f>AA374+AA53+AA39</f>
        <v>14850.300000000001</v>
      </c>
      <c r="AB388" s="669">
        <f t="shared" ref="AB388:AB390" si="1159">AA388/Z388</f>
        <v>0.74666271136161377</v>
      </c>
      <c r="AC388" s="654">
        <f t="shared" si="1153"/>
        <v>14736.099999999999</v>
      </c>
      <c r="AD388" s="654">
        <f t="shared" si="1153"/>
        <v>14736.099999999999</v>
      </c>
      <c r="AE388" s="669">
        <f t="shared" ref="AE388:AE390" si="1160">AD388/AC388</f>
        <v>1</v>
      </c>
      <c r="AF388" s="654">
        <f t="shared" si="1154"/>
        <v>22802.29</v>
      </c>
      <c r="AG388" s="654">
        <f t="shared" si="1154"/>
        <v>0</v>
      </c>
      <c r="AH388" s="669">
        <f t="shared" si="1155"/>
        <v>0</v>
      </c>
      <c r="AI388" s="654">
        <f t="shared" si="1156"/>
        <v>23065.39</v>
      </c>
      <c r="AJ388" s="654">
        <f t="shared" si="1156"/>
        <v>0</v>
      </c>
      <c r="AK388" s="669">
        <f t="shared" ref="AK388:AK390" si="1161">AJ388/AI388</f>
        <v>0</v>
      </c>
      <c r="AL388" s="654">
        <f>AL374+AL53+AL39</f>
        <v>13604.39</v>
      </c>
      <c r="AM388" s="654">
        <f>AM374+AM53+AM39</f>
        <v>0</v>
      </c>
      <c r="AN388" s="669">
        <f t="shared" ref="AN388:AN390" si="1162">AM388/AL388</f>
        <v>0</v>
      </c>
      <c r="AO388" s="654">
        <f>AO374+AO53+AO39</f>
        <v>12455.9</v>
      </c>
      <c r="AP388" s="654">
        <f>AP374+AP53+AP39</f>
        <v>0</v>
      </c>
      <c r="AQ388" s="669">
        <f t="shared" ref="AQ388" si="1163">AP388/AO388</f>
        <v>0</v>
      </c>
      <c r="AR388" s="708" t="s">
        <v>550</v>
      </c>
    </row>
    <row r="389" spans="1:1680" s="285" customFormat="1" ht="409.6" customHeight="1" x14ac:dyDescent="0.25">
      <c r="A389" s="724"/>
      <c r="B389" s="656"/>
      <c r="C389" s="656"/>
      <c r="D389" s="653"/>
      <c r="E389" s="655"/>
      <c r="F389" s="655"/>
      <c r="G389" s="670"/>
      <c r="H389" s="655"/>
      <c r="I389" s="655"/>
      <c r="J389" s="670"/>
      <c r="K389" s="655"/>
      <c r="L389" s="655"/>
      <c r="M389" s="670"/>
      <c r="N389" s="655"/>
      <c r="O389" s="655"/>
      <c r="P389" s="670"/>
      <c r="Q389" s="655"/>
      <c r="R389" s="655"/>
      <c r="S389" s="670"/>
      <c r="T389" s="655"/>
      <c r="U389" s="711"/>
      <c r="V389" s="670"/>
      <c r="W389" s="655"/>
      <c r="X389" s="711"/>
      <c r="Y389" s="670"/>
      <c r="Z389" s="655"/>
      <c r="AA389" s="655"/>
      <c r="AB389" s="670"/>
      <c r="AC389" s="655"/>
      <c r="AD389" s="655"/>
      <c r="AE389" s="670"/>
      <c r="AF389" s="655"/>
      <c r="AG389" s="655"/>
      <c r="AH389" s="670"/>
      <c r="AI389" s="655"/>
      <c r="AJ389" s="655"/>
      <c r="AK389" s="670"/>
      <c r="AL389" s="655"/>
      <c r="AM389" s="655"/>
      <c r="AN389" s="670"/>
      <c r="AO389" s="655"/>
      <c r="AP389" s="655"/>
      <c r="AQ389" s="670"/>
      <c r="AR389" s="709"/>
    </row>
    <row r="390" spans="1:1680" s="285" customFormat="1" ht="409.5" customHeight="1" x14ac:dyDescent="0.25">
      <c r="A390" s="724"/>
      <c r="B390" s="656"/>
      <c r="C390" s="656"/>
      <c r="D390" s="652" t="s">
        <v>284</v>
      </c>
      <c r="E390" s="654">
        <f t="shared" ref="E390:E395" si="1164">H390+K390+N390+Q390+T390+W390+Z390+AC390+AF390+AI390+AL390+AO390</f>
        <v>686931.4</v>
      </c>
      <c r="F390" s="654">
        <f t="shared" ref="F390:F395" si="1165">I390+L390+O390+R390+U390+X390+AA390+AD390+AG390+AJ390+AM390+AP390</f>
        <v>303673.89999999997</v>
      </c>
      <c r="G390" s="689">
        <f t="shared" si="1089"/>
        <v>0.44207310948371259</v>
      </c>
      <c r="H390" s="654">
        <f>H375+H55+H40</f>
        <v>16549.7</v>
      </c>
      <c r="I390" s="654">
        <f>I375+I55+I40</f>
        <v>16549.7</v>
      </c>
      <c r="J390" s="669">
        <f>I390/H390</f>
        <v>1</v>
      </c>
      <c r="K390" s="654">
        <f>K375+K55+K40</f>
        <v>21806.1</v>
      </c>
      <c r="L390" s="654">
        <f>L375+L55+L40</f>
        <v>21806.1</v>
      </c>
      <c r="M390" s="669">
        <f>L390/K390</f>
        <v>1</v>
      </c>
      <c r="N390" s="654">
        <f>N375+N55+N40</f>
        <v>109118.59999999999</v>
      </c>
      <c r="O390" s="654">
        <f>O375+O55+O40</f>
        <v>109118.59999999999</v>
      </c>
      <c r="P390" s="669">
        <f>O390/N390</f>
        <v>1</v>
      </c>
      <c r="Q390" s="654">
        <f>Q375+Q55+Q40</f>
        <v>16199.699999999999</v>
      </c>
      <c r="R390" s="654">
        <f>R375+R55+R40</f>
        <v>16199.699999999999</v>
      </c>
      <c r="S390" s="669">
        <f>R390/Q390</f>
        <v>1</v>
      </c>
      <c r="T390" s="654">
        <f>T375+T55+T40</f>
        <v>25277</v>
      </c>
      <c r="U390" s="654">
        <f>U375+U55+U40</f>
        <v>25277</v>
      </c>
      <c r="V390" s="669">
        <f>U390/T390</f>
        <v>1</v>
      </c>
      <c r="W390" s="654">
        <f>W375+W55+W40</f>
        <v>65986.900000000009</v>
      </c>
      <c r="X390" s="654">
        <f>X375+X55+X40</f>
        <v>65982</v>
      </c>
      <c r="Y390" s="669">
        <f>X390/W390*1</f>
        <v>0.99992574283683566</v>
      </c>
      <c r="Z390" s="654">
        <f>Z375+Z55+Z40</f>
        <v>73338.5</v>
      </c>
      <c r="AA390" s="654">
        <f>AA375+AA55+AA40</f>
        <v>26946.7</v>
      </c>
      <c r="AB390" s="669">
        <f t="shared" si="1159"/>
        <v>0.36742911294886044</v>
      </c>
      <c r="AC390" s="654">
        <f>AC375+AC55+AC40</f>
        <v>21794.400000000001</v>
      </c>
      <c r="AD390" s="654">
        <f>AD375+AD55+AD40</f>
        <v>21794.100000000002</v>
      </c>
      <c r="AE390" s="669">
        <f t="shared" si="1160"/>
        <v>0.99998623499614581</v>
      </c>
      <c r="AF390" s="654">
        <f>AF375+AF55+AF40</f>
        <v>138140.59999999998</v>
      </c>
      <c r="AG390" s="654">
        <f>AG375+AG55+AG40</f>
        <v>0</v>
      </c>
      <c r="AH390" s="669">
        <f t="shared" si="1155"/>
        <v>0</v>
      </c>
      <c r="AI390" s="654">
        <f>AI375+AI55+AI40</f>
        <v>109873</v>
      </c>
      <c r="AJ390" s="654">
        <f>AJ375+AJ55+AJ40</f>
        <v>0</v>
      </c>
      <c r="AK390" s="669">
        <f t="shared" si="1161"/>
        <v>0</v>
      </c>
      <c r="AL390" s="654">
        <f>AL375+AL55+AL40</f>
        <v>43106.799999999996</v>
      </c>
      <c r="AM390" s="654">
        <f>AM375+AM55+AM40</f>
        <v>0</v>
      </c>
      <c r="AN390" s="669">
        <f t="shared" si="1162"/>
        <v>0</v>
      </c>
      <c r="AO390" s="654">
        <f>AO375+AO55+AO40</f>
        <v>45740.1</v>
      </c>
      <c r="AP390" s="654">
        <f>AP375+AP55+AP40</f>
        <v>0</v>
      </c>
      <c r="AQ390" s="669">
        <f t="shared" ref="AQ390" si="1166">AP390/AO390*100</f>
        <v>0</v>
      </c>
      <c r="AR390" s="671" t="s">
        <v>551</v>
      </c>
    </row>
    <row r="391" spans="1:1680" s="285" customFormat="1" ht="409.5" customHeight="1" x14ac:dyDescent="0.25">
      <c r="A391" s="724"/>
      <c r="B391" s="656"/>
      <c r="C391" s="656"/>
      <c r="D391" s="697"/>
      <c r="E391" s="673"/>
      <c r="F391" s="673"/>
      <c r="G391" s="706"/>
      <c r="H391" s="673"/>
      <c r="I391" s="673"/>
      <c r="J391" s="674"/>
      <c r="K391" s="673"/>
      <c r="L391" s="673"/>
      <c r="M391" s="674"/>
      <c r="N391" s="673"/>
      <c r="O391" s="673"/>
      <c r="P391" s="674"/>
      <c r="Q391" s="673"/>
      <c r="R391" s="673"/>
      <c r="S391" s="674"/>
      <c r="T391" s="673"/>
      <c r="U391" s="673"/>
      <c r="V391" s="674"/>
      <c r="W391" s="673"/>
      <c r="X391" s="673"/>
      <c r="Y391" s="674"/>
      <c r="Z391" s="673"/>
      <c r="AA391" s="673"/>
      <c r="AB391" s="674"/>
      <c r="AC391" s="673"/>
      <c r="AD391" s="673"/>
      <c r="AE391" s="674"/>
      <c r="AF391" s="673"/>
      <c r="AG391" s="673"/>
      <c r="AH391" s="674"/>
      <c r="AI391" s="673"/>
      <c r="AJ391" s="673"/>
      <c r="AK391" s="674"/>
      <c r="AL391" s="673"/>
      <c r="AM391" s="673"/>
      <c r="AN391" s="674"/>
      <c r="AO391" s="673"/>
      <c r="AP391" s="673"/>
      <c r="AQ391" s="674"/>
      <c r="AR391" s="707"/>
    </row>
    <row r="392" spans="1:1680" s="285" customFormat="1" ht="409.6" customHeight="1" x14ac:dyDescent="0.25">
      <c r="A392" s="724"/>
      <c r="B392" s="656"/>
      <c r="C392" s="656"/>
      <c r="D392" s="653"/>
      <c r="E392" s="655"/>
      <c r="F392" s="655"/>
      <c r="G392" s="690"/>
      <c r="H392" s="655"/>
      <c r="I392" s="655"/>
      <c r="J392" s="670"/>
      <c r="K392" s="655"/>
      <c r="L392" s="655"/>
      <c r="M392" s="670"/>
      <c r="N392" s="655"/>
      <c r="O392" s="655"/>
      <c r="P392" s="670"/>
      <c r="Q392" s="655"/>
      <c r="R392" s="655"/>
      <c r="S392" s="670"/>
      <c r="T392" s="655"/>
      <c r="U392" s="655"/>
      <c r="V392" s="670"/>
      <c r="W392" s="655"/>
      <c r="X392" s="655"/>
      <c r="Y392" s="670"/>
      <c r="Z392" s="655"/>
      <c r="AA392" s="655"/>
      <c r="AB392" s="670"/>
      <c r="AC392" s="655"/>
      <c r="AD392" s="655"/>
      <c r="AE392" s="670"/>
      <c r="AF392" s="655"/>
      <c r="AG392" s="655"/>
      <c r="AH392" s="670"/>
      <c r="AI392" s="655"/>
      <c r="AJ392" s="655"/>
      <c r="AK392" s="670"/>
      <c r="AL392" s="655"/>
      <c r="AM392" s="655"/>
      <c r="AN392" s="670"/>
      <c r="AO392" s="655"/>
      <c r="AP392" s="655"/>
      <c r="AQ392" s="670"/>
      <c r="AR392" s="672"/>
    </row>
    <row r="393" spans="1:1680" s="285" customFormat="1" ht="349.5" customHeight="1" x14ac:dyDescent="0.25">
      <c r="A393" s="724"/>
      <c r="B393" s="656"/>
      <c r="C393" s="656"/>
      <c r="D393" s="305" t="s">
        <v>292</v>
      </c>
      <c r="E393" s="276">
        <f t="shared" si="1164"/>
        <v>0</v>
      </c>
      <c r="F393" s="276">
        <f t="shared" si="1165"/>
        <v>0</v>
      </c>
      <c r="G393" s="201"/>
      <c r="H393" s="307">
        <f t="shared" ref="H393:I395" si="1167">H376+H58+H41</f>
        <v>0</v>
      </c>
      <c r="I393" s="307">
        <f t="shared" si="1167"/>
        <v>0</v>
      </c>
      <c r="J393" s="204"/>
      <c r="K393" s="307">
        <f t="shared" ref="K393:L395" si="1168">K376+K58+K41</f>
        <v>0</v>
      </c>
      <c r="L393" s="307">
        <f t="shared" si="1168"/>
        <v>0</v>
      </c>
      <c r="M393" s="204"/>
      <c r="N393" s="307">
        <f t="shared" ref="N393:O395" si="1169">N376+N58+N41</f>
        <v>0</v>
      </c>
      <c r="O393" s="307">
        <f t="shared" si="1169"/>
        <v>0</v>
      </c>
      <c r="P393" s="204"/>
      <c r="Q393" s="527">
        <f t="shared" ref="Q393:R395" si="1170">Q376+Q58+Q41</f>
        <v>0</v>
      </c>
      <c r="R393" s="527">
        <f t="shared" si="1170"/>
        <v>0</v>
      </c>
      <c r="S393" s="204"/>
      <c r="T393" s="307">
        <f t="shared" ref="T393:U395" si="1171">T376+T58+T41</f>
        <v>0</v>
      </c>
      <c r="U393" s="307">
        <f t="shared" si="1171"/>
        <v>0</v>
      </c>
      <c r="V393" s="204"/>
      <c r="W393" s="307">
        <f t="shared" ref="W393:X395" si="1172">W376+W58+W41</f>
        <v>0</v>
      </c>
      <c r="X393" s="307">
        <f t="shared" si="1172"/>
        <v>0</v>
      </c>
      <c r="Y393" s="204"/>
      <c r="Z393" s="307">
        <f t="shared" ref="Z393:AA395" si="1173">Z376+Z58+Z41</f>
        <v>0</v>
      </c>
      <c r="AA393" s="307">
        <f t="shared" si="1173"/>
        <v>0</v>
      </c>
      <c r="AB393" s="204"/>
      <c r="AC393" s="307">
        <f t="shared" ref="AC393:AD395" si="1174">AC376+AC58+AC41</f>
        <v>0</v>
      </c>
      <c r="AD393" s="307">
        <f t="shared" si="1174"/>
        <v>0</v>
      </c>
      <c r="AE393" s="204"/>
      <c r="AF393" s="307">
        <f t="shared" ref="AF393:AG395" si="1175">AF376+AF58+AF41</f>
        <v>0</v>
      </c>
      <c r="AG393" s="307">
        <f t="shared" si="1175"/>
        <v>0</v>
      </c>
      <c r="AH393" s="204"/>
      <c r="AI393" s="307">
        <f>AI198</f>
        <v>0</v>
      </c>
      <c r="AJ393" s="307">
        <f>AJ198</f>
        <v>0</v>
      </c>
      <c r="AK393" s="318"/>
      <c r="AL393" s="307">
        <f t="shared" ref="AL393:AM395" si="1176">AL376+AL58+AL41</f>
        <v>0</v>
      </c>
      <c r="AM393" s="307">
        <f t="shared" si="1176"/>
        <v>0</v>
      </c>
      <c r="AN393" s="204"/>
      <c r="AO393" s="307">
        <f t="shared" ref="AO393:AP395" si="1177">AO376+AO58+AO41</f>
        <v>0</v>
      </c>
      <c r="AP393" s="307">
        <f t="shared" si="1177"/>
        <v>0</v>
      </c>
      <c r="AQ393" s="204"/>
      <c r="AR393" s="424"/>
    </row>
    <row r="394" spans="1:1680" s="285" customFormat="1" ht="75.75" customHeight="1" x14ac:dyDescent="0.25">
      <c r="A394" s="724"/>
      <c r="B394" s="656"/>
      <c r="C394" s="656"/>
      <c r="D394" s="305" t="s">
        <v>285</v>
      </c>
      <c r="E394" s="307">
        <f t="shared" si="1164"/>
        <v>0</v>
      </c>
      <c r="F394" s="307">
        <f t="shared" si="1165"/>
        <v>0</v>
      </c>
      <c r="G394" s="204"/>
      <c r="H394" s="307">
        <f t="shared" si="1167"/>
        <v>0</v>
      </c>
      <c r="I394" s="307">
        <f t="shared" si="1167"/>
        <v>0</v>
      </c>
      <c r="J394" s="204"/>
      <c r="K394" s="307">
        <f t="shared" si="1168"/>
        <v>0</v>
      </c>
      <c r="L394" s="307">
        <f t="shared" si="1168"/>
        <v>0</v>
      </c>
      <c r="M394" s="204"/>
      <c r="N394" s="307">
        <f t="shared" si="1169"/>
        <v>0</v>
      </c>
      <c r="O394" s="307">
        <f t="shared" si="1169"/>
        <v>0</v>
      </c>
      <c r="P394" s="204"/>
      <c r="Q394" s="527">
        <f t="shared" si="1170"/>
        <v>0</v>
      </c>
      <c r="R394" s="527">
        <f t="shared" si="1170"/>
        <v>0</v>
      </c>
      <c r="S394" s="204"/>
      <c r="T394" s="307">
        <f t="shared" si="1171"/>
        <v>0</v>
      </c>
      <c r="U394" s="307">
        <f t="shared" si="1171"/>
        <v>0</v>
      </c>
      <c r="V394" s="204"/>
      <c r="W394" s="307">
        <f t="shared" si="1172"/>
        <v>0</v>
      </c>
      <c r="X394" s="307">
        <f t="shared" si="1172"/>
        <v>0</v>
      </c>
      <c r="Y394" s="204"/>
      <c r="Z394" s="307">
        <f t="shared" si="1173"/>
        <v>0</v>
      </c>
      <c r="AA394" s="307">
        <f t="shared" si="1173"/>
        <v>0</v>
      </c>
      <c r="AB394" s="204"/>
      <c r="AC394" s="307">
        <f t="shared" si="1174"/>
        <v>0</v>
      </c>
      <c r="AD394" s="307">
        <f t="shared" si="1174"/>
        <v>0</v>
      </c>
      <c r="AE394" s="204"/>
      <c r="AF394" s="307">
        <f t="shared" si="1175"/>
        <v>0</v>
      </c>
      <c r="AG394" s="307">
        <f t="shared" si="1175"/>
        <v>0</v>
      </c>
      <c r="AH394" s="204"/>
      <c r="AI394" s="307">
        <f>AI377+AI59+AI42</f>
        <v>0</v>
      </c>
      <c r="AJ394" s="307">
        <f>AJ377+AJ59+AJ42</f>
        <v>0</v>
      </c>
      <c r="AK394" s="318"/>
      <c r="AL394" s="307">
        <f t="shared" si="1176"/>
        <v>0</v>
      </c>
      <c r="AM394" s="307">
        <f t="shared" si="1176"/>
        <v>0</v>
      </c>
      <c r="AN394" s="204"/>
      <c r="AO394" s="307">
        <f t="shared" si="1177"/>
        <v>0</v>
      </c>
      <c r="AP394" s="307">
        <f t="shared" si="1177"/>
        <v>0</v>
      </c>
      <c r="AQ394" s="204"/>
      <c r="AR394" s="424"/>
    </row>
    <row r="395" spans="1:1680" s="285" customFormat="1" ht="114.75" customHeight="1" thickBot="1" x14ac:dyDescent="0.3">
      <c r="A395" s="725"/>
      <c r="B395" s="682"/>
      <c r="C395" s="682"/>
      <c r="D395" s="282" t="s">
        <v>43</v>
      </c>
      <c r="E395" s="208">
        <f t="shared" si="1164"/>
        <v>0</v>
      </c>
      <c r="F395" s="208">
        <f t="shared" si="1165"/>
        <v>0</v>
      </c>
      <c r="G395" s="346"/>
      <c r="H395" s="208">
        <f t="shared" si="1167"/>
        <v>0</v>
      </c>
      <c r="I395" s="208">
        <f t="shared" si="1167"/>
        <v>0</v>
      </c>
      <c r="J395" s="346"/>
      <c r="K395" s="208">
        <f t="shared" si="1168"/>
        <v>0</v>
      </c>
      <c r="L395" s="208">
        <f t="shared" si="1168"/>
        <v>0</v>
      </c>
      <c r="M395" s="346"/>
      <c r="N395" s="208">
        <f t="shared" si="1169"/>
        <v>0</v>
      </c>
      <c r="O395" s="208">
        <f t="shared" si="1169"/>
        <v>0</v>
      </c>
      <c r="P395" s="346"/>
      <c r="Q395" s="208">
        <f t="shared" si="1170"/>
        <v>0</v>
      </c>
      <c r="R395" s="208">
        <f t="shared" si="1170"/>
        <v>0</v>
      </c>
      <c r="S395" s="346"/>
      <c r="T395" s="208">
        <f t="shared" si="1171"/>
        <v>0</v>
      </c>
      <c r="U395" s="208">
        <f t="shared" si="1171"/>
        <v>0</v>
      </c>
      <c r="V395" s="346"/>
      <c r="W395" s="208">
        <f t="shared" si="1172"/>
        <v>0</v>
      </c>
      <c r="X395" s="208">
        <f t="shared" si="1172"/>
        <v>0</v>
      </c>
      <c r="Y395" s="346"/>
      <c r="Z395" s="208">
        <f t="shared" si="1173"/>
        <v>0</v>
      </c>
      <c r="AA395" s="208">
        <f t="shared" si="1173"/>
        <v>0</v>
      </c>
      <c r="AB395" s="346"/>
      <c r="AC395" s="208">
        <f t="shared" si="1174"/>
        <v>0</v>
      </c>
      <c r="AD395" s="208">
        <f t="shared" si="1174"/>
        <v>0</v>
      </c>
      <c r="AE395" s="346"/>
      <c r="AF395" s="208">
        <f t="shared" si="1175"/>
        <v>0</v>
      </c>
      <c r="AG395" s="208">
        <f t="shared" si="1175"/>
        <v>0</v>
      </c>
      <c r="AH395" s="346"/>
      <c r="AI395" s="208">
        <f>AI378+AI60+AI43</f>
        <v>0</v>
      </c>
      <c r="AJ395" s="208">
        <f>AJ378+AJ60+AJ43</f>
        <v>0</v>
      </c>
      <c r="AK395" s="350"/>
      <c r="AL395" s="208">
        <f t="shared" si="1176"/>
        <v>0</v>
      </c>
      <c r="AM395" s="208">
        <f t="shared" si="1176"/>
        <v>0</v>
      </c>
      <c r="AN395" s="346"/>
      <c r="AO395" s="208">
        <f t="shared" si="1177"/>
        <v>0</v>
      </c>
      <c r="AP395" s="208">
        <f t="shared" si="1177"/>
        <v>0</v>
      </c>
      <c r="AQ395" s="346"/>
      <c r="AR395" s="425"/>
    </row>
    <row r="396" spans="1:1680" ht="83.25" customHeight="1" x14ac:dyDescent="0.25">
      <c r="A396" s="713" t="s">
        <v>320</v>
      </c>
      <c r="B396" s="713"/>
      <c r="C396" s="713"/>
      <c r="D396" s="713"/>
      <c r="E396" s="713"/>
      <c r="F396" s="713"/>
      <c r="G396" s="713"/>
      <c r="H396" s="713"/>
      <c r="I396" s="713"/>
      <c r="J396" s="713"/>
      <c r="K396" s="713"/>
      <c r="L396" s="713"/>
      <c r="M396" s="713"/>
      <c r="N396" s="713"/>
      <c r="O396" s="713"/>
      <c r="P396" s="713"/>
      <c r="Q396" s="713"/>
      <c r="R396" s="713"/>
      <c r="S396" s="713"/>
      <c r="T396" s="713"/>
      <c r="U396" s="713"/>
      <c r="V396" s="713"/>
      <c r="W396" s="713"/>
      <c r="X396" s="713"/>
      <c r="Y396" s="713"/>
      <c r="Z396" s="713"/>
      <c r="AA396" s="713"/>
      <c r="AB396" s="713"/>
      <c r="AC396" s="713"/>
      <c r="AD396" s="713"/>
      <c r="AE396" s="713"/>
      <c r="AF396" s="713"/>
      <c r="AG396" s="713"/>
      <c r="AH396" s="713"/>
      <c r="AI396" s="713"/>
      <c r="AJ396" s="713"/>
      <c r="AK396" s="713"/>
      <c r="AL396" s="713"/>
      <c r="AM396" s="713"/>
      <c r="AN396" s="713"/>
      <c r="AO396" s="713"/>
      <c r="AP396" s="713"/>
      <c r="AQ396" s="713"/>
      <c r="AR396" s="713"/>
    </row>
    <row r="397" spans="1:1680" ht="69.75" customHeight="1" x14ac:dyDescent="0.25">
      <c r="A397" s="814" t="s">
        <v>322</v>
      </c>
      <c r="B397" s="814"/>
      <c r="C397" s="814"/>
      <c r="D397" s="814"/>
      <c r="E397" s="814"/>
      <c r="F397" s="814"/>
      <c r="G397" s="814"/>
      <c r="H397" s="814"/>
      <c r="I397" s="814"/>
      <c r="J397" s="814"/>
      <c r="K397" s="814"/>
      <c r="L397" s="814"/>
      <c r="M397" s="814"/>
      <c r="N397" s="814"/>
      <c r="O397" s="814"/>
      <c r="P397" s="814"/>
      <c r="Q397" s="814"/>
      <c r="R397" s="814"/>
      <c r="S397" s="814"/>
      <c r="T397" s="814"/>
      <c r="U397" s="814"/>
      <c r="V397" s="814"/>
      <c r="W397" s="814"/>
      <c r="X397" s="814"/>
      <c r="Y397" s="814"/>
      <c r="Z397" s="814"/>
      <c r="AA397" s="814"/>
      <c r="AB397" s="814"/>
      <c r="AC397" s="814"/>
      <c r="AD397" s="814"/>
      <c r="AE397" s="814"/>
      <c r="AF397" s="814"/>
      <c r="AG397" s="814"/>
      <c r="AH397" s="814"/>
      <c r="AI397" s="814"/>
      <c r="AJ397" s="814"/>
      <c r="AK397" s="814"/>
      <c r="AL397" s="814"/>
      <c r="AM397" s="814"/>
      <c r="AN397" s="814"/>
      <c r="AO397" s="814"/>
      <c r="AP397" s="814"/>
      <c r="AQ397" s="814"/>
      <c r="AR397" s="814"/>
    </row>
    <row r="398" spans="1:1680" s="518" customFormat="1" ht="104.25" customHeight="1" x14ac:dyDescent="0.25">
      <c r="A398" s="814" t="s">
        <v>321</v>
      </c>
      <c r="B398" s="814"/>
      <c r="C398" s="814"/>
      <c r="D398" s="814"/>
      <c r="E398" s="814"/>
      <c r="F398" s="814"/>
      <c r="G398" s="814"/>
      <c r="H398" s="814"/>
      <c r="I398" s="814"/>
      <c r="J398" s="814"/>
      <c r="K398" s="814"/>
      <c r="L398" s="814"/>
      <c r="M398" s="814"/>
      <c r="N398" s="814"/>
      <c r="O398" s="814"/>
      <c r="P398" s="814"/>
      <c r="Q398" s="814"/>
      <c r="R398" s="814"/>
      <c r="S398" s="814"/>
      <c r="T398" s="814"/>
      <c r="U398" s="814"/>
      <c r="V398" s="814"/>
      <c r="W398" s="814"/>
      <c r="X398" s="814"/>
      <c r="Y398" s="814"/>
      <c r="Z398" s="814"/>
      <c r="AA398" s="814"/>
      <c r="AB398" s="814"/>
      <c r="AC398" s="814"/>
      <c r="AD398" s="814"/>
      <c r="AE398" s="814"/>
      <c r="AF398" s="814"/>
      <c r="AG398" s="814"/>
      <c r="AH398" s="814"/>
      <c r="AI398" s="814"/>
      <c r="AJ398" s="814"/>
      <c r="AK398" s="814"/>
      <c r="AL398" s="814"/>
      <c r="AM398" s="814"/>
      <c r="AN398" s="814"/>
      <c r="AO398" s="814"/>
      <c r="AP398" s="814"/>
      <c r="AQ398" s="814"/>
      <c r="AR398" s="814"/>
      <c r="AS398" s="519"/>
      <c r="AT398" s="519"/>
      <c r="AU398" s="519"/>
      <c r="AV398" s="519"/>
      <c r="AW398" s="519"/>
      <c r="AX398" s="519"/>
      <c r="AY398" s="519"/>
      <c r="AZ398" s="519"/>
      <c r="BA398" s="519"/>
      <c r="BB398" s="519"/>
      <c r="BC398" s="519"/>
      <c r="BD398" s="519"/>
      <c r="BE398" s="519"/>
      <c r="BF398" s="519"/>
      <c r="BG398" s="519"/>
      <c r="BH398" s="519"/>
      <c r="BI398" s="519"/>
      <c r="BJ398" s="519"/>
      <c r="BK398" s="519"/>
      <c r="BL398" s="519"/>
      <c r="BM398" s="519"/>
      <c r="BN398" s="519"/>
      <c r="BO398" s="519"/>
      <c r="BP398" s="519"/>
      <c r="BQ398" s="519"/>
      <c r="BR398" s="519"/>
      <c r="BS398" s="519"/>
      <c r="BT398" s="519"/>
      <c r="BU398" s="519"/>
      <c r="BV398" s="519"/>
      <c r="BW398" s="519"/>
      <c r="BX398" s="519"/>
      <c r="BY398" s="519"/>
      <c r="BZ398" s="519"/>
      <c r="CA398" s="519"/>
      <c r="CB398" s="519"/>
      <c r="CC398" s="519"/>
      <c r="CD398" s="519"/>
      <c r="CE398" s="519"/>
      <c r="CF398" s="519"/>
      <c r="CG398" s="519"/>
      <c r="CH398" s="519"/>
      <c r="CI398" s="519"/>
      <c r="CJ398" s="519"/>
      <c r="CK398" s="519"/>
      <c r="CL398" s="519"/>
      <c r="CM398" s="519"/>
      <c r="CN398" s="519"/>
      <c r="CO398" s="519"/>
      <c r="CP398" s="519"/>
      <c r="CQ398" s="519"/>
      <c r="CR398" s="519"/>
      <c r="CS398" s="519"/>
      <c r="CT398" s="519"/>
      <c r="CU398" s="519"/>
      <c r="CV398" s="519"/>
      <c r="CW398" s="519"/>
      <c r="CX398" s="519"/>
      <c r="CY398" s="519"/>
      <c r="CZ398" s="519"/>
      <c r="DA398" s="519"/>
      <c r="DB398" s="519"/>
      <c r="DC398" s="519"/>
      <c r="DD398" s="519"/>
      <c r="DE398" s="519"/>
      <c r="DF398" s="519"/>
      <c r="DG398" s="519"/>
      <c r="DH398" s="519"/>
      <c r="DI398" s="519"/>
      <c r="DJ398" s="519"/>
      <c r="DK398" s="519"/>
      <c r="DL398" s="519"/>
      <c r="DM398" s="519"/>
      <c r="DN398" s="519"/>
      <c r="DO398" s="519"/>
      <c r="DP398" s="519"/>
      <c r="DQ398" s="519"/>
      <c r="DR398" s="519"/>
      <c r="DS398" s="519"/>
      <c r="DT398" s="519"/>
      <c r="DU398" s="519"/>
      <c r="DV398" s="519"/>
      <c r="DW398" s="519"/>
      <c r="DX398" s="519"/>
      <c r="DY398" s="519"/>
      <c r="DZ398" s="519"/>
      <c r="EA398" s="519"/>
      <c r="EB398" s="519"/>
      <c r="EC398" s="519"/>
      <c r="ED398" s="519"/>
      <c r="EE398" s="519"/>
      <c r="EF398" s="519"/>
      <c r="EG398" s="519"/>
      <c r="EH398" s="519"/>
      <c r="EI398" s="519"/>
      <c r="EJ398" s="519"/>
      <c r="EK398" s="519"/>
      <c r="EL398" s="519"/>
      <c r="EM398" s="519"/>
      <c r="EN398" s="519"/>
      <c r="EO398" s="519"/>
      <c r="EP398" s="519"/>
      <c r="EQ398" s="519"/>
      <c r="ER398" s="519"/>
      <c r="ES398" s="519"/>
      <c r="ET398" s="519"/>
      <c r="EU398" s="519"/>
      <c r="EV398" s="519"/>
      <c r="EW398" s="519"/>
      <c r="EX398" s="519"/>
      <c r="EY398" s="519"/>
      <c r="EZ398" s="519"/>
      <c r="FA398" s="519"/>
      <c r="FB398" s="519"/>
      <c r="FC398" s="519"/>
      <c r="FD398" s="519"/>
      <c r="FE398" s="519"/>
      <c r="FF398" s="519"/>
      <c r="FG398" s="519"/>
      <c r="FH398" s="519"/>
      <c r="FI398" s="519"/>
      <c r="FJ398" s="519"/>
      <c r="FK398" s="519"/>
      <c r="FL398" s="519"/>
      <c r="FM398" s="519"/>
      <c r="FN398" s="519"/>
      <c r="FO398" s="519"/>
      <c r="FP398" s="519"/>
      <c r="FQ398" s="519"/>
      <c r="FR398" s="519"/>
      <c r="FS398" s="519"/>
      <c r="FT398" s="519"/>
      <c r="FU398" s="519"/>
      <c r="FV398" s="519"/>
      <c r="FW398" s="519"/>
      <c r="FX398" s="519"/>
      <c r="FY398" s="519"/>
      <c r="FZ398" s="519"/>
      <c r="GA398" s="519"/>
      <c r="GB398" s="519"/>
      <c r="GC398" s="519"/>
      <c r="GD398" s="519"/>
      <c r="GE398" s="519"/>
      <c r="GF398" s="519"/>
      <c r="GG398" s="519"/>
      <c r="GH398" s="519"/>
      <c r="GI398" s="519"/>
      <c r="GJ398" s="519"/>
      <c r="GK398" s="519"/>
      <c r="GL398" s="519"/>
      <c r="GM398" s="519"/>
      <c r="GN398" s="519"/>
      <c r="GO398" s="519"/>
      <c r="GP398" s="519"/>
      <c r="GQ398" s="519"/>
      <c r="GR398" s="519"/>
      <c r="GS398" s="519"/>
      <c r="GT398" s="519"/>
      <c r="GU398" s="519"/>
      <c r="GV398" s="519"/>
      <c r="GW398" s="519"/>
      <c r="GX398" s="519"/>
      <c r="GY398" s="519"/>
      <c r="GZ398" s="519"/>
      <c r="HA398" s="519"/>
      <c r="HB398" s="519"/>
      <c r="HC398" s="519"/>
      <c r="HD398" s="519"/>
      <c r="HE398" s="519"/>
      <c r="HF398" s="519"/>
      <c r="HG398" s="519"/>
      <c r="HH398" s="519"/>
      <c r="HI398" s="519"/>
      <c r="HJ398" s="519"/>
      <c r="HK398" s="519"/>
      <c r="HL398" s="519"/>
      <c r="HM398" s="519"/>
      <c r="HN398" s="519"/>
      <c r="HO398" s="519"/>
      <c r="HP398" s="519"/>
      <c r="HQ398" s="519"/>
      <c r="HR398" s="519"/>
      <c r="HS398" s="519"/>
      <c r="HT398" s="519"/>
      <c r="HU398" s="519"/>
      <c r="HV398" s="519"/>
      <c r="HW398" s="519"/>
      <c r="HX398" s="519"/>
      <c r="HY398" s="519"/>
      <c r="HZ398" s="519"/>
      <c r="IA398" s="519"/>
      <c r="IB398" s="519"/>
      <c r="IC398" s="519"/>
      <c r="ID398" s="519"/>
      <c r="IE398" s="519"/>
      <c r="IF398" s="519"/>
      <c r="IG398" s="519"/>
      <c r="IH398" s="519"/>
      <c r="II398" s="519"/>
      <c r="IJ398" s="519"/>
      <c r="IK398" s="519"/>
      <c r="IL398" s="519"/>
      <c r="IM398" s="519"/>
      <c r="IN398" s="519"/>
      <c r="IO398" s="519"/>
      <c r="IP398" s="519"/>
      <c r="IQ398" s="519"/>
      <c r="IR398" s="519"/>
      <c r="IS398" s="519"/>
      <c r="IT398" s="519"/>
      <c r="IU398" s="519"/>
      <c r="IV398" s="519"/>
      <c r="IW398" s="519"/>
      <c r="IX398" s="519"/>
      <c r="IY398" s="519"/>
      <c r="IZ398" s="519"/>
      <c r="JA398" s="519"/>
      <c r="JB398" s="519"/>
      <c r="JC398" s="519"/>
      <c r="JD398" s="519"/>
      <c r="JE398" s="519"/>
      <c r="JF398" s="519"/>
      <c r="JG398" s="519"/>
      <c r="JH398" s="519"/>
      <c r="JI398" s="519"/>
      <c r="JJ398" s="519"/>
      <c r="JK398" s="519"/>
      <c r="JL398" s="519"/>
      <c r="JM398" s="519"/>
      <c r="JN398" s="519"/>
      <c r="JO398" s="519"/>
      <c r="JP398" s="519"/>
      <c r="JQ398" s="519"/>
      <c r="JR398" s="519"/>
      <c r="JS398" s="519"/>
      <c r="JT398" s="519"/>
      <c r="JU398" s="519"/>
      <c r="JV398" s="519"/>
      <c r="JW398" s="519"/>
      <c r="JX398" s="519"/>
      <c r="JY398" s="519"/>
      <c r="JZ398" s="519"/>
      <c r="KA398" s="519"/>
      <c r="KB398" s="519"/>
      <c r="KC398" s="519"/>
      <c r="KD398" s="519"/>
      <c r="KE398" s="519"/>
      <c r="KF398" s="519"/>
      <c r="KG398" s="519"/>
      <c r="KH398" s="519"/>
      <c r="KI398" s="519"/>
      <c r="KJ398" s="519"/>
      <c r="KK398" s="519"/>
      <c r="KL398" s="519"/>
      <c r="KM398" s="519"/>
      <c r="KN398" s="519"/>
      <c r="KO398" s="519"/>
      <c r="KP398" s="519"/>
      <c r="KQ398" s="519"/>
      <c r="KR398" s="519"/>
      <c r="KS398" s="519"/>
      <c r="KT398" s="519"/>
      <c r="KU398" s="519"/>
      <c r="KV398" s="519"/>
      <c r="KW398" s="519"/>
      <c r="KX398" s="519"/>
      <c r="KY398" s="519"/>
      <c r="KZ398" s="519"/>
      <c r="LA398" s="519"/>
      <c r="LB398" s="519"/>
      <c r="LC398" s="519"/>
      <c r="LD398" s="519"/>
      <c r="LE398" s="519"/>
      <c r="LF398" s="519"/>
      <c r="LG398" s="519"/>
      <c r="LH398" s="519"/>
      <c r="LI398" s="519"/>
      <c r="LJ398" s="519"/>
      <c r="LK398" s="519"/>
      <c r="LL398" s="519"/>
      <c r="LM398" s="519"/>
      <c r="LN398" s="519"/>
      <c r="LO398" s="519"/>
      <c r="LP398" s="519"/>
      <c r="LQ398" s="519"/>
      <c r="LR398" s="519"/>
      <c r="LS398" s="519"/>
      <c r="LT398" s="519"/>
      <c r="LU398" s="519"/>
      <c r="LV398" s="519"/>
      <c r="LW398" s="519"/>
      <c r="LX398" s="519"/>
      <c r="LY398" s="519"/>
      <c r="LZ398" s="519"/>
      <c r="MA398" s="519"/>
      <c r="MB398" s="519"/>
      <c r="MC398" s="519"/>
      <c r="MD398" s="519"/>
      <c r="ME398" s="519"/>
      <c r="MF398" s="519"/>
      <c r="MG398" s="519"/>
      <c r="MH398" s="519"/>
      <c r="MI398" s="519"/>
      <c r="MJ398" s="519"/>
      <c r="MK398" s="519"/>
      <c r="ML398" s="519"/>
      <c r="MM398" s="519"/>
      <c r="MN398" s="519"/>
      <c r="MO398" s="519"/>
      <c r="MP398" s="519"/>
      <c r="MQ398" s="519"/>
      <c r="MR398" s="519"/>
      <c r="MS398" s="519"/>
      <c r="MT398" s="519"/>
      <c r="MU398" s="519"/>
      <c r="MV398" s="519"/>
      <c r="MW398" s="519"/>
      <c r="MX398" s="519"/>
      <c r="MY398" s="519"/>
      <c r="MZ398" s="519"/>
      <c r="NA398" s="519"/>
      <c r="NB398" s="519"/>
      <c r="NC398" s="519"/>
      <c r="ND398" s="519"/>
      <c r="NE398" s="519"/>
      <c r="NF398" s="519"/>
      <c r="NG398" s="519"/>
      <c r="NH398" s="519"/>
      <c r="NI398" s="519"/>
      <c r="NJ398" s="519"/>
      <c r="NK398" s="519"/>
      <c r="NL398" s="519"/>
      <c r="NM398" s="519"/>
      <c r="NN398" s="519"/>
      <c r="NO398" s="519"/>
      <c r="NP398" s="519"/>
      <c r="NQ398" s="519"/>
      <c r="NR398" s="519"/>
      <c r="NS398" s="519"/>
      <c r="NT398" s="519"/>
      <c r="NU398" s="519"/>
      <c r="NV398" s="519"/>
      <c r="NW398" s="519"/>
      <c r="NX398" s="519"/>
      <c r="NY398" s="519"/>
      <c r="NZ398" s="519"/>
      <c r="OA398" s="519"/>
      <c r="OB398" s="519"/>
      <c r="OC398" s="519"/>
      <c r="OD398" s="519"/>
      <c r="OE398" s="519"/>
      <c r="OF398" s="519"/>
      <c r="OG398" s="519"/>
      <c r="OH398" s="519"/>
      <c r="OI398" s="519"/>
      <c r="OJ398" s="519"/>
      <c r="OK398" s="519"/>
      <c r="OL398" s="519"/>
      <c r="OM398" s="519"/>
      <c r="ON398" s="519"/>
      <c r="OO398" s="519"/>
      <c r="OP398" s="519"/>
      <c r="OQ398" s="519"/>
      <c r="OR398" s="519"/>
      <c r="OS398" s="519"/>
      <c r="OT398" s="519"/>
      <c r="OU398" s="519"/>
      <c r="OV398" s="519"/>
      <c r="OW398" s="519"/>
      <c r="OX398" s="519"/>
      <c r="OY398" s="519"/>
      <c r="OZ398" s="519"/>
      <c r="PA398" s="519"/>
      <c r="PB398" s="519"/>
      <c r="PC398" s="519"/>
      <c r="PD398" s="519"/>
      <c r="PE398" s="519"/>
      <c r="PF398" s="519"/>
      <c r="PG398" s="519"/>
      <c r="PH398" s="519"/>
      <c r="PI398" s="519"/>
      <c r="PJ398" s="519"/>
      <c r="PK398" s="519"/>
      <c r="PL398" s="519"/>
      <c r="PM398" s="519"/>
      <c r="PN398" s="519"/>
      <c r="PO398" s="519"/>
      <c r="PP398" s="519"/>
      <c r="PQ398" s="519"/>
      <c r="PR398" s="519"/>
      <c r="PS398" s="519"/>
      <c r="PT398" s="519"/>
      <c r="PU398" s="519"/>
      <c r="PV398" s="519"/>
      <c r="PW398" s="519"/>
      <c r="PX398" s="519"/>
      <c r="PY398" s="519"/>
      <c r="PZ398" s="519"/>
      <c r="QA398" s="519"/>
      <c r="QB398" s="519"/>
      <c r="QC398" s="519"/>
      <c r="QD398" s="519"/>
      <c r="QE398" s="519"/>
      <c r="QF398" s="519"/>
      <c r="QG398" s="519"/>
      <c r="QH398" s="519"/>
      <c r="QI398" s="519"/>
      <c r="QJ398" s="519"/>
      <c r="QK398" s="519"/>
      <c r="QL398" s="519"/>
      <c r="QM398" s="519"/>
      <c r="QN398" s="519"/>
      <c r="QO398" s="519"/>
      <c r="QP398" s="519"/>
      <c r="QQ398" s="519"/>
      <c r="QR398" s="519"/>
      <c r="QS398" s="519"/>
      <c r="QT398" s="519"/>
      <c r="QU398" s="519"/>
      <c r="QV398" s="519"/>
      <c r="QW398" s="519"/>
      <c r="QX398" s="519"/>
      <c r="QY398" s="519"/>
      <c r="QZ398" s="519"/>
      <c r="RA398" s="519"/>
      <c r="RB398" s="519"/>
      <c r="RC398" s="519"/>
      <c r="RD398" s="519"/>
      <c r="RE398" s="519"/>
      <c r="RF398" s="519"/>
      <c r="RG398" s="519"/>
      <c r="RH398" s="519"/>
      <c r="RI398" s="519"/>
      <c r="RJ398" s="519"/>
      <c r="RK398" s="519"/>
      <c r="RL398" s="519"/>
      <c r="RM398" s="519"/>
      <c r="RN398" s="519"/>
      <c r="RO398" s="519"/>
      <c r="RP398" s="519"/>
      <c r="RQ398" s="519"/>
      <c r="RR398" s="519"/>
      <c r="RS398" s="519"/>
      <c r="RT398" s="519"/>
      <c r="RU398" s="519"/>
      <c r="RV398" s="519"/>
      <c r="RW398" s="519"/>
      <c r="RX398" s="519"/>
      <c r="RY398" s="519"/>
      <c r="RZ398" s="519"/>
      <c r="SA398" s="519"/>
      <c r="SB398" s="519"/>
      <c r="SC398" s="519"/>
      <c r="SD398" s="519"/>
      <c r="SE398" s="519"/>
      <c r="SF398" s="519"/>
      <c r="SG398" s="519"/>
      <c r="SH398" s="519"/>
      <c r="SI398" s="519"/>
      <c r="SJ398" s="519"/>
      <c r="SK398" s="519"/>
      <c r="SL398" s="519"/>
      <c r="SM398" s="519"/>
      <c r="SN398" s="519"/>
      <c r="SO398" s="519"/>
      <c r="SP398" s="519"/>
      <c r="SQ398" s="519"/>
      <c r="SR398" s="519"/>
      <c r="SS398" s="519"/>
      <c r="ST398" s="519"/>
      <c r="SU398" s="519"/>
      <c r="SV398" s="519"/>
      <c r="SW398" s="519"/>
      <c r="SX398" s="519"/>
      <c r="SY398" s="519"/>
      <c r="SZ398" s="519"/>
      <c r="TA398" s="519"/>
      <c r="TB398" s="519"/>
      <c r="TC398" s="519"/>
      <c r="TD398" s="519"/>
      <c r="TE398" s="519"/>
      <c r="TF398" s="519"/>
      <c r="TG398" s="519"/>
      <c r="TH398" s="519"/>
      <c r="TI398" s="519"/>
      <c r="TJ398" s="519"/>
      <c r="TK398" s="519"/>
      <c r="TL398" s="519"/>
      <c r="TM398" s="519"/>
      <c r="TN398" s="519"/>
      <c r="TO398" s="519"/>
      <c r="TP398" s="519"/>
      <c r="TQ398" s="519"/>
      <c r="TR398" s="519"/>
      <c r="TS398" s="519"/>
      <c r="TT398" s="519"/>
      <c r="TU398" s="519"/>
      <c r="TV398" s="519"/>
      <c r="TW398" s="519"/>
      <c r="TX398" s="519"/>
      <c r="TY398" s="519"/>
      <c r="TZ398" s="519"/>
      <c r="UA398" s="519"/>
      <c r="UB398" s="519"/>
      <c r="UC398" s="519"/>
      <c r="UD398" s="519"/>
      <c r="UE398" s="519"/>
      <c r="UF398" s="519"/>
      <c r="UG398" s="519"/>
      <c r="UH398" s="519"/>
      <c r="UI398" s="519"/>
      <c r="UJ398" s="519"/>
      <c r="UK398" s="519"/>
      <c r="UL398" s="519"/>
      <c r="UM398" s="519"/>
      <c r="UN398" s="519"/>
      <c r="UO398" s="519"/>
      <c r="UP398" s="519"/>
      <c r="UQ398" s="519"/>
      <c r="UR398" s="519"/>
      <c r="US398" s="519"/>
      <c r="UT398" s="519"/>
      <c r="UU398" s="519"/>
      <c r="UV398" s="519"/>
      <c r="UW398" s="519"/>
      <c r="UX398" s="519"/>
      <c r="UY398" s="519"/>
      <c r="UZ398" s="519"/>
      <c r="VA398" s="519"/>
      <c r="VB398" s="519"/>
      <c r="VC398" s="519"/>
      <c r="VD398" s="519"/>
      <c r="VE398" s="519"/>
      <c r="VF398" s="519"/>
      <c r="VG398" s="519"/>
      <c r="VH398" s="519"/>
      <c r="VI398" s="519"/>
      <c r="VJ398" s="519"/>
      <c r="VK398" s="519"/>
      <c r="VL398" s="519"/>
      <c r="VM398" s="519"/>
      <c r="VN398" s="519"/>
      <c r="VO398" s="519"/>
      <c r="VP398" s="519"/>
      <c r="VQ398" s="519"/>
      <c r="VR398" s="519"/>
      <c r="VS398" s="519"/>
      <c r="VT398" s="519"/>
      <c r="VU398" s="519"/>
      <c r="VV398" s="519"/>
      <c r="VW398" s="519"/>
      <c r="VX398" s="519"/>
      <c r="VY398" s="519"/>
      <c r="VZ398" s="519"/>
      <c r="WA398" s="519"/>
      <c r="WB398" s="519"/>
      <c r="WC398" s="519"/>
      <c r="WD398" s="519"/>
      <c r="WE398" s="519"/>
      <c r="WF398" s="519"/>
      <c r="WG398" s="519"/>
      <c r="WH398" s="519"/>
      <c r="WI398" s="519"/>
      <c r="WJ398" s="519"/>
      <c r="WK398" s="519"/>
      <c r="WL398" s="519"/>
      <c r="WM398" s="519"/>
      <c r="WN398" s="519"/>
      <c r="WO398" s="519"/>
      <c r="WP398" s="519"/>
      <c r="WQ398" s="519"/>
      <c r="WR398" s="519"/>
      <c r="WS398" s="519"/>
      <c r="WT398" s="519"/>
      <c r="WU398" s="519"/>
      <c r="WV398" s="519"/>
      <c r="WW398" s="519"/>
      <c r="WX398" s="519"/>
      <c r="WY398" s="519"/>
      <c r="WZ398" s="519"/>
      <c r="XA398" s="519"/>
      <c r="XB398" s="519"/>
      <c r="XC398" s="519"/>
      <c r="XD398" s="519"/>
      <c r="XE398" s="519"/>
      <c r="XF398" s="519"/>
      <c r="XG398" s="519"/>
      <c r="XH398" s="519"/>
      <c r="XI398" s="519"/>
      <c r="XJ398" s="519"/>
      <c r="XK398" s="519"/>
      <c r="XL398" s="519"/>
      <c r="XM398" s="519"/>
      <c r="XN398" s="519"/>
      <c r="XO398" s="519"/>
      <c r="XP398" s="519"/>
      <c r="XQ398" s="519"/>
      <c r="XR398" s="519"/>
      <c r="XS398" s="519"/>
      <c r="XT398" s="519"/>
      <c r="XU398" s="519"/>
      <c r="XV398" s="519"/>
      <c r="XW398" s="519"/>
      <c r="XX398" s="519"/>
      <c r="XY398" s="519"/>
      <c r="XZ398" s="519"/>
      <c r="YA398" s="519"/>
      <c r="YB398" s="519"/>
      <c r="YC398" s="519"/>
      <c r="YD398" s="519"/>
      <c r="YE398" s="519"/>
      <c r="YF398" s="519"/>
      <c r="YG398" s="519"/>
      <c r="YH398" s="519"/>
      <c r="YI398" s="519"/>
      <c r="YJ398" s="519"/>
      <c r="YK398" s="519"/>
      <c r="YL398" s="519"/>
      <c r="YM398" s="519"/>
      <c r="YN398" s="519"/>
      <c r="YO398" s="519"/>
      <c r="YP398" s="519"/>
      <c r="YQ398" s="519"/>
      <c r="YR398" s="519"/>
      <c r="YS398" s="519"/>
      <c r="YT398" s="519"/>
      <c r="YU398" s="519"/>
      <c r="YV398" s="519"/>
      <c r="YW398" s="519"/>
      <c r="YX398" s="519"/>
      <c r="YY398" s="519"/>
      <c r="YZ398" s="519"/>
      <c r="ZA398" s="519"/>
      <c r="ZB398" s="519"/>
      <c r="ZC398" s="519"/>
      <c r="ZD398" s="519"/>
      <c r="ZE398" s="519"/>
      <c r="ZF398" s="519"/>
      <c r="ZG398" s="519"/>
      <c r="ZH398" s="519"/>
      <c r="ZI398" s="519"/>
      <c r="ZJ398" s="519"/>
      <c r="ZK398" s="519"/>
      <c r="ZL398" s="519"/>
      <c r="ZM398" s="519"/>
      <c r="ZN398" s="519"/>
      <c r="ZO398" s="519"/>
      <c r="ZP398" s="519"/>
      <c r="ZQ398" s="519"/>
      <c r="ZR398" s="519"/>
      <c r="ZS398" s="519"/>
      <c r="ZT398" s="519"/>
      <c r="ZU398" s="519"/>
      <c r="ZV398" s="519"/>
      <c r="ZW398" s="519"/>
      <c r="ZX398" s="519"/>
      <c r="ZY398" s="519"/>
      <c r="ZZ398" s="519"/>
      <c r="AAA398" s="519"/>
      <c r="AAB398" s="519"/>
      <c r="AAC398" s="519"/>
      <c r="AAD398" s="519"/>
      <c r="AAE398" s="519"/>
      <c r="AAF398" s="519"/>
      <c r="AAG398" s="519"/>
      <c r="AAH398" s="519"/>
      <c r="AAI398" s="519"/>
      <c r="AAJ398" s="519"/>
      <c r="AAK398" s="519"/>
      <c r="AAL398" s="519"/>
      <c r="AAM398" s="519"/>
      <c r="AAN398" s="519"/>
      <c r="AAO398" s="519"/>
      <c r="AAP398" s="519"/>
      <c r="AAQ398" s="519"/>
      <c r="AAR398" s="519"/>
      <c r="AAS398" s="519"/>
      <c r="AAT398" s="519"/>
      <c r="AAU398" s="519"/>
      <c r="AAV398" s="519"/>
      <c r="AAW398" s="519"/>
      <c r="AAX398" s="519"/>
      <c r="AAY398" s="519"/>
      <c r="AAZ398" s="519"/>
      <c r="ABA398" s="519"/>
      <c r="ABB398" s="519"/>
      <c r="ABC398" s="519"/>
      <c r="ABD398" s="519"/>
      <c r="ABE398" s="519"/>
      <c r="ABF398" s="519"/>
      <c r="ABG398" s="519"/>
      <c r="ABH398" s="519"/>
      <c r="ABI398" s="519"/>
      <c r="ABJ398" s="519"/>
      <c r="ABK398" s="519"/>
      <c r="ABL398" s="519"/>
      <c r="ABM398" s="519"/>
      <c r="ABN398" s="519"/>
      <c r="ABO398" s="519"/>
      <c r="ABP398" s="519"/>
      <c r="ABQ398" s="519"/>
      <c r="ABR398" s="519"/>
      <c r="ABS398" s="519"/>
      <c r="ABT398" s="519"/>
      <c r="ABU398" s="519"/>
      <c r="ABV398" s="519"/>
      <c r="ABW398" s="519"/>
      <c r="ABX398" s="519"/>
      <c r="ABY398" s="519"/>
      <c r="ABZ398" s="519"/>
      <c r="ACA398" s="519"/>
      <c r="ACB398" s="519"/>
      <c r="ACC398" s="519"/>
      <c r="ACD398" s="519"/>
      <c r="ACE398" s="519"/>
      <c r="ACF398" s="519"/>
      <c r="ACG398" s="519"/>
      <c r="ACH398" s="519"/>
      <c r="ACI398" s="519"/>
      <c r="ACJ398" s="519"/>
      <c r="ACK398" s="519"/>
      <c r="ACL398" s="519"/>
      <c r="ACM398" s="519"/>
      <c r="ACN398" s="519"/>
      <c r="ACO398" s="519"/>
      <c r="ACP398" s="519"/>
      <c r="ACQ398" s="519"/>
      <c r="ACR398" s="519"/>
      <c r="ACS398" s="519"/>
      <c r="ACT398" s="519"/>
      <c r="ACU398" s="519"/>
      <c r="ACV398" s="519"/>
      <c r="ACW398" s="519"/>
      <c r="ACX398" s="519"/>
      <c r="ACY398" s="519"/>
      <c r="ACZ398" s="519"/>
      <c r="ADA398" s="519"/>
      <c r="ADB398" s="519"/>
      <c r="ADC398" s="519"/>
      <c r="ADD398" s="519"/>
      <c r="ADE398" s="519"/>
      <c r="ADF398" s="519"/>
      <c r="ADG398" s="519"/>
      <c r="ADH398" s="519"/>
      <c r="ADI398" s="519"/>
      <c r="ADJ398" s="519"/>
      <c r="ADK398" s="519"/>
      <c r="ADL398" s="519"/>
      <c r="ADM398" s="519"/>
      <c r="ADN398" s="519"/>
      <c r="ADO398" s="519"/>
      <c r="ADP398" s="519"/>
      <c r="ADQ398" s="519"/>
      <c r="ADR398" s="519"/>
      <c r="ADS398" s="519"/>
      <c r="ADT398" s="519"/>
      <c r="ADU398" s="519"/>
      <c r="ADV398" s="519"/>
      <c r="ADW398" s="519"/>
      <c r="ADX398" s="519"/>
      <c r="ADY398" s="519"/>
      <c r="ADZ398" s="519"/>
      <c r="AEA398" s="519"/>
      <c r="AEB398" s="519"/>
      <c r="AEC398" s="519"/>
      <c r="AED398" s="519"/>
      <c r="AEE398" s="519"/>
      <c r="AEF398" s="519"/>
      <c r="AEG398" s="519"/>
      <c r="AEH398" s="519"/>
      <c r="AEI398" s="519"/>
      <c r="AEJ398" s="519"/>
      <c r="AEK398" s="519"/>
      <c r="AEL398" s="519"/>
      <c r="AEM398" s="519"/>
      <c r="AEN398" s="519"/>
      <c r="AEO398" s="519"/>
      <c r="AEP398" s="519"/>
      <c r="AEQ398" s="519"/>
      <c r="AER398" s="519"/>
      <c r="AES398" s="519"/>
      <c r="AET398" s="519"/>
      <c r="AEU398" s="519"/>
      <c r="AEV398" s="519"/>
      <c r="AEW398" s="519"/>
      <c r="AEX398" s="519"/>
      <c r="AEY398" s="519"/>
      <c r="AEZ398" s="519"/>
      <c r="AFA398" s="519"/>
      <c r="AFB398" s="519"/>
      <c r="AFC398" s="519"/>
      <c r="AFD398" s="519"/>
      <c r="AFE398" s="519"/>
      <c r="AFF398" s="519"/>
      <c r="AFG398" s="519"/>
      <c r="AFH398" s="519"/>
      <c r="AFI398" s="519"/>
      <c r="AFJ398" s="519"/>
      <c r="AFK398" s="519"/>
      <c r="AFL398" s="519"/>
      <c r="AFM398" s="519"/>
      <c r="AFN398" s="519"/>
      <c r="AFO398" s="519"/>
      <c r="AFP398" s="519"/>
      <c r="AFQ398" s="519"/>
      <c r="AFR398" s="519"/>
      <c r="AFS398" s="519"/>
      <c r="AFT398" s="519"/>
      <c r="AFU398" s="519"/>
      <c r="AFV398" s="519"/>
      <c r="AFW398" s="519"/>
      <c r="AFX398" s="519"/>
      <c r="AFY398" s="519"/>
      <c r="AFZ398" s="519"/>
      <c r="AGA398" s="519"/>
      <c r="AGB398" s="519"/>
      <c r="AGC398" s="519"/>
      <c r="AGD398" s="519"/>
      <c r="AGE398" s="519"/>
      <c r="AGF398" s="519"/>
      <c r="AGG398" s="519"/>
      <c r="AGH398" s="519"/>
      <c r="AGI398" s="519"/>
      <c r="AGJ398" s="519"/>
      <c r="AGK398" s="519"/>
      <c r="AGL398" s="519"/>
      <c r="AGM398" s="519"/>
      <c r="AGN398" s="519"/>
      <c r="AGO398" s="519"/>
      <c r="AGP398" s="519"/>
      <c r="AGQ398" s="519"/>
      <c r="AGR398" s="519"/>
      <c r="AGS398" s="519"/>
      <c r="AGT398" s="519"/>
      <c r="AGU398" s="519"/>
      <c r="AGV398" s="519"/>
      <c r="AGW398" s="519"/>
      <c r="AGX398" s="519"/>
      <c r="AGY398" s="519"/>
      <c r="AGZ398" s="519"/>
      <c r="AHA398" s="519"/>
      <c r="AHB398" s="519"/>
      <c r="AHC398" s="519"/>
      <c r="AHD398" s="519"/>
      <c r="AHE398" s="519"/>
      <c r="AHF398" s="519"/>
      <c r="AHG398" s="519"/>
      <c r="AHH398" s="519"/>
      <c r="AHI398" s="519"/>
      <c r="AHJ398" s="519"/>
      <c r="AHK398" s="519"/>
      <c r="AHL398" s="519"/>
      <c r="AHM398" s="519"/>
      <c r="AHN398" s="519"/>
      <c r="AHO398" s="519"/>
      <c r="AHP398" s="519"/>
      <c r="AHQ398" s="519"/>
      <c r="AHR398" s="519"/>
      <c r="AHS398" s="519"/>
      <c r="AHT398" s="519"/>
      <c r="AHU398" s="519"/>
      <c r="AHV398" s="519"/>
      <c r="AHW398" s="519"/>
      <c r="AHX398" s="519"/>
      <c r="AHY398" s="519"/>
      <c r="AHZ398" s="519"/>
      <c r="AIA398" s="519"/>
      <c r="AIB398" s="519"/>
      <c r="AIC398" s="519"/>
      <c r="AID398" s="519"/>
      <c r="AIE398" s="519"/>
      <c r="AIF398" s="519"/>
      <c r="AIG398" s="519"/>
      <c r="AIH398" s="519"/>
      <c r="AII398" s="519"/>
      <c r="AIJ398" s="519"/>
      <c r="AIK398" s="519"/>
      <c r="AIL398" s="519"/>
      <c r="AIM398" s="519"/>
      <c r="AIN398" s="519"/>
      <c r="AIO398" s="519"/>
      <c r="AIP398" s="519"/>
      <c r="AIQ398" s="519"/>
      <c r="AIR398" s="519"/>
      <c r="AIS398" s="519"/>
      <c r="AIT398" s="519"/>
      <c r="AIU398" s="519"/>
      <c r="AIV398" s="519"/>
      <c r="AIW398" s="519"/>
      <c r="AIX398" s="519"/>
      <c r="AIY398" s="519"/>
      <c r="AIZ398" s="519"/>
      <c r="AJA398" s="519"/>
      <c r="AJB398" s="519"/>
      <c r="AJC398" s="519"/>
      <c r="AJD398" s="519"/>
      <c r="AJE398" s="519"/>
      <c r="AJF398" s="519"/>
      <c r="AJG398" s="519"/>
      <c r="AJH398" s="519"/>
      <c r="AJI398" s="519"/>
      <c r="AJJ398" s="519"/>
      <c r="AJK398" s="519"/>
      <c r="AJL398" s="519"/>
      <c r="AJM398" s="519"/>
      <c r="AJN398" s="519"/>
      <c r="AJO398" s="519"/>
      <c r="AJP398" s="519"/>
      <c r="AJQ398" s="519"/>
      <c r="AJR398" s="519"/>
      <c r="AJS398" s="519"/>
      <c r="AJT398" s="519"/>
      <c r="AJU398" s="519"/>
      <c r="AJV398" s="519"/>
      <c r="AJW398" s="519"/>
      <c r="AJX398" s="519"/>
      <c r="AJY398" s="519"/>
      <c r="AJZ398" s="519"/>
      <c r="AKA398" s="519"/>
      <c r="AKB398" s="519"/>
      <c r="AKC398" s="519"/>
      <c r="AKD398" s="519"/>
      <c r="AKE398" s="519"/>
      <c r="AKF398" s="519"/>
      <c r="AKG398" s="519"/>
      <c r="AKH398" s="519"/>
      <c r="AKI398" s="519"/>
      <c r="AKJ398" s="519"/>
      <c r="AKK398" s="519"/>
      <c r="AKL398" s="519"/>
      <c r="AKM398" s="519"/>
      <c r="AKN398" s="519"/>
      <c r="AKO398" s="519"/>
      <c r="AKP398" s="519"/>
      <c r="AKQ398" s="519"/>
      <c r="AKR398" s="519"/>
      <c r="AKS398" s="519"/>
      <c r="AKT398" s="519"/>
      <c r="AKU398" s="519"/>
      <c r="AKV398" s="519"/>
      <c r="AKW398" s="519"/>
      <c r="AKX398" s="519"/>
      <c r="AKY398" s="519"/>
      <c r="AKZ398" s="519"/>
      <c r="ALA398" s="519"/>
      <c r="ALB398" s="519"/>
      <c r="ALC398" s="519"/>
      <c r="ALD398" s="519"/>
      <c r="ALE398" s="519"/>
      <c r="ALF398" s="519"/>
      <c r="ALG398" s="519"/>
      <c r="ALH398" s="519"/>
      <c r="ALI398" s="519"/>
      <c r="ALJ398" s="519"/>
      <c r="ALK398" s="519"/>
      <c r="ALL398" s="519"/>
      <c r="ALM398" s="519"/>
      <c r="ALN398" s="519"/>
      <c r="ALO398" s="519"/>
      <c r="ALP398" s="519"/>
      <c r="ALQ398" s="519"/>
      <c r="ALR398" s="519"/>
      <c r="ALS398" s="519"/>
      <c r="ALT398" s="519"/>
      <c r="ALU398" s="519"/>
      <c r="ALV398" s="519"/>
      <c r="ALW398" s="519"/>
      <c r="ALX398" s="519"/>
      <c r="ALY398" s="519"/>
      <c r="ALZ398" s="519"/>
      <c r="AMA398" s="519"/>
      <c r="AMB398" s="519"/>
      <c r="AMC398" s="519"/>
      <c r="AMD398" s="519"/>
      <c r="AME398" s="519"/>
      <c r="AMF398" s="519"/>
      <c r="AMG398" s="519"/>
      <c r="AMH398" s="519"/>
      <c r="AMI398" s="519"/>
      <c r="AMJ398" s="519"/>
      <c r="AMK398" s="519"/>
      <c r="AML398" s="519"/>
      <c r="AMM398" s="519"/>
      <c r="AMN398" s="519"/>
      <c r="AMO398" s="519"/>
      <c r="AMP398" s="519"/>
      <c r="AMQ398" s="519"/>
      <c r="AMR398" s="519"/>
      <c r="AMS398" s="519"/>
      <c r="AMT398" s="519"/>
      <c r="AMU398" s="519"/>
      <c r="AMV398" s="519"/>
      <c r="AMW398" s="519"/>
      <c r="AMX398" s="519"/>
      <c r="AMY398" s="519"/>
      <c r="AMZ398" s="519"/>
      <c r="ANA398" s="519"/>
      <c r="ANB398" s="519"/>
      <c r="ANC398" s="519"/>
      <c r="AND398" s="519"/>
      <c r="ANE398" s="519"/>
      <c r="ANF398" s="519"/>
      <c r="ANG398" s="519"/>
      <c r="ANH398" s="519"/>
      <c r="ANI398" s="519"/>
      <c r="ANJ398" s="519"/>
      <c r="ANK398" s="519"/>
      <c r="ANL398" s="519"/>
      <c r="ANM398" s="519"/>
      <c r="ANN398" s="519"/>
      <c r="ANO398" s="519"/>
      <c r="ANP398" s="519"/>
      <c r="ANQ398" s="519"/>
      <c r="ANR398" s="519"/>
      <c r="ANS398" s="519"/>
      <c r="ANT398" s="519"/>
      <c r="ANU398" s="519"/>
      <c r="ANV398" s="519"/>
      <c r="ANW398" s="519"/>
      <c r="ANX398" s="519"/>
      <c r="ANY398" s="519"/>
      <c r="ANZ398" s="519"/>
      <c r="AOA398" s="519"/>
      <c r="AOB398" s="519"/>
      <c r="AOC398" s="519"/>
      <c r="AOD398" s="519"/>
      <c r="AOE398" s="519"/>
      <c r="AOF398" s="519"/>
      <c r="AOG398" s="519"/>
      <c r="AOH398" s="519"/>
      <c r="AOI398" s="519"/>
      <c r="AOJ398" s="519"/>
      <c r="AOK398" s="519"/>
      <c r="AOL398" s="519"/>
      <c r="AOM398" s="519"/>
      <c r="AON398" s="519"/>
      <c r="AOO398" s="519"/>
      <c r="AOP398" s="519"/>
      <c r="AOQ398" s="519"/>
      <c r="AOR398" s="519"/>
      <c r="AOS398" s="519"/>
      <c r="AOT398" s="519"/>
      <c r="AOU398" s="519"/>
      <c r="AOV398" s="519"/>
      <c r="AOW398" s="519"/>
      <c r="AOX398" s="519"/>
      <c r="AOY398" s="519"/>
      <c r="AOZ398" s="519"/>
      <c r="APA398" s="519"/>
      <c r="APB398" s="519"/>
      <c r="APC398" s="519"/>
      <c r="APD398" s="519"/>
      <c r="APE398" s="519"/>
      <c r="APF398" s="519"/>
      <c r="APG398" s="519"/>
      <c r="APH398" s="519"/>
      <c r="API398" s="519"/>
      <c r="APJ398" s="519"/>
      <c r="APK398" s="519"/>
      <c r="APL398" s="519"/>
      <c r="APM398" s="519"/>
      <c r="APN398" s="519"/>
      <c r="APO398" s="519"/>
      <c r="APP398" s="519"/>
      <c r="APQ398" s="519"/>
      <c r="APR398" s="519"/>
      <c r="APS398" s="519"/>
      <c r="APT398" s="519"/>
      <c r="APU398" s="519"/>
      <c r="APV398" s="519"/>
      <c r="APW398" s="519"/>
      <c r="APX398" s="519"/>
      <c r="APY398" s="519"/>
      <c r="APZ398" s="519"/>
      <c r="AQA398" s="519"/>
      <c r="AQB398" s="519"/>
      <c r="AQC398" s="519"/>
      <c r="AQD398" s="519"/>
      <c r="AQE398" s="519"/>
      <c r="AQF398" s="519"/>
      <c r="AQG398" s="519"/>
      <c r="AQH398" s="519"/>
      <c r="AQI398" s="519"/>
      <c r="AQJ398" s="519"/>
      <c r="AQK398" s="519"/>
      <c r="AQL398" s="519"/>
      <c r="AQM398" s="519"/>
      <c r="AQN398" s="519"/>
      <c r="AQO398" s="519"/>
      <c r="AQP398" s="519"/>
      <c r="AQQ398" s="519"/>
      <c r="AQR398" s="519"/>
      <c r="AQS398" s="519"/>
      <c r="AQT398" s="519"/>
      <c r="AQU398" s="519"/>
      <c r="AQV398" s="519"/>
      <c r="AQW398" s="519"/>
      <c r="AQX398" s="519"/>
      <c r="AQY398" s="519"/>
      <c r="AQZ398" s="519"/>
      <c r="ARA398" s="519"/>
      <c r="ARB398" s="519"/>
      <c r="ARC398" s="519"/>
      <c r="ARD398" s="519"/>
      <c r="ARE398" s="519"/>
      <c r="ARF398" s="519"/>
      <c r="ARG398" s="519"/>
      <c r="ARH398" s="519"/>
      <c r="ARI398" s="519"/>
      <c r="ARJ398" s="519"/>
      <c r="ARK398" s="519"/>
      <c r="ARL398" s="519"/>
      <c r="ARM398" s="519"/>
      <c r="ARN398" s="519"/>
      <c r="ARO398" s="519"/>
      <c r="ARP398" s="519"/>
      <c r="ARQ398" s="519"/>
      <c r="ARR398" s="519"/>
      <c r="ARS398" s="519"/>
      <c r="ART398" s="519"/>
      <c r="ARU398" s="519"/>
      <c r="ARV398" s="519"/>
      <c r="ARW398" s="519"/>
      <c r="ARX398" s="519"/>
      <c r="ARY398" s="519"/>
      <c r="ARZ398" s="519"/>
      <c r="ASA398" s="519"/>
      <c r="ASB398" s="519"/>
      <c r="ASC398" s="519"/>
      <c r="ASD398" s="519"/>
      <c r="ASE398" s="519"/>
      <c r="ASF398" s="519"/>
      <c r="ASG398" s="519"/>
      <c r="ASH398" s="519"/>
      <c r="ASI398" s="519"/>
      <c r="ASJ398" s="519"/>
      <c r="ASK398" s="519"/>
      <c r="ASL398" s="519"/>
      <c r="ASM398" s="519"/>
      <c r="ASN398" s="519"/>
      <c r="ASO398" s="519"/>
      <c r="ASP398" s="519"/>
      <c r="ASQ398" s="519"/>
      <c r="ASR398" s="519"/>
      <c r="ASS398" s="519"/>
      <c r="AST398" s="519"/>
      <c r="ASU398" s="519"/>
      <c r="ASV398" s="519"/>
      <c r="ASW398" s="519"/>
      <c r="ASX398" s="519"/>
      <c r="ASY398" s="519"/>
      <c r="ASZ398" s="519"/>
      <c r="ATA398" s="519"/>
      <c r="ATB398" s="519"/>
      <c r="ATC398" s="519"/>
      <c r="ATD398" s="519"/>
      <c r="ATE398" s="519"/>
      <c r="ATF398" s="519"/>
      <c r="ATG398" s="519"/>
      <c r="ATH398" s="519"/>
      <c r="ATI398" s="519"/>
      <c r="ATJ398" s="519"/>
      <c r="ATK398" s="519"/>
      <c r="ATL398" s="519"/>
      <c r="ATM398" s="519"/>
      <c r="ATN398" s="519"/>
      <c r="ATO398" s="519"/>
      <c r="ATP398" s="519"/>
      <c r="ATQ398" s="519"/>
      <c r="ATR398" s="519"/>
      <c r="ATS398" s="519"/>
      <c r="ATT398" s="519"/>
      <c r="ATU398" s="519"/>
      <c r="ATV398" s="519"/>
      <c r="ATW398" s="519"/>
      <c r="ATX398" s="519"/>
      <c r="ATY398" s="519"/>
      <c r="ATZ398" s="519"/>
      <c r="AUA398" s="519"/>
      <c r="AUB398" s="519"/>
      <c r="AUC398" s="519"/>
      <c r="AUD398" s="519"/>
      <c r="AUE398" s="519"/>
      <c r="AUF398" s="519"/>
      <c r="AUG398" s="519"/>
      <c r="AUH398" s="519"/>
      <c r="AUI398" s="519"/>
      <c r="AUJ398" s="519"/>
      <c r="AUK398" s="519"/>
      <c r="AUL398" s="519"/>
      <c r="AUM398" s="519"/>
      <c r="AUN398" s="519"/>
      <c r="AUO398" s="519"/>
      <c r="AUP398" s="519"/>
      <c r="AUQ398" s="519"/>
      <c r="AUR398" s="519"/>
      <c r="AUS398" s="519"/>
      <c r="AUT398" s="519"/>
      <c r="AUU398" s="519"/>
      <c r="AUV398" s="519"/>
      <c r="AUW398" s="519"/>
      <c r="AUX398" s="519"/>
      <c r="AUY398" s="519"/>
      <c r="AUZ398" s="519"/>
      <c r="AVA398" s="519"/>
      <c r="AVB398" s="519"/>
      <c r="AVC398" s="519"/>
      <c r="AVD398" s="519"/>
      <c r="AVE398" s="519"/>
      <c r="AVF398" s="519"/>
      <c r="AVG398" s="519"/>
      <c r="AVH398" s="519"/>
      <c r="AVI398" s="519"/>
      <c r="AVJ398" s="519"/>
      <c r="AVK398" s="519"/>
      <c r="AVL398" s="519"/>
      <c r="AVM398" s="519"/>
      <c r="AVN398" s="519"/>
      <c r="AVO398" s="519"/>
      <c r="AVP398" s="519"/>
      <c r="AVQ398" s="519"/>
      <c r="AVR398" s="519"/>
      <c r="AVS398" s="519"/>
      <c r="AVT398" s="519"/>
      <c r="AVU398" s="519"/>
      <c r="AVV398" s="519"/>
      <c r="AVW398" s="519"/>
      <c r="AVX398" s="519"/>
      <c r="AVY398" s="519"/>
      <c r="AVZ398" s="519"/>
      <c r="AWA398" s="519"/>
      <c r="AWB398" s="519"/>
      <c r="AWC398" s="519"/>
      <c r="AWD398" s="519"/>
      <c r="AWE398" s="519"/>
      <c r="AWF398" s="519"/>
      <c r="AWG398" s="519"/>
      <c r="AWH398" s="519"/>
      <c r="AWI398" s="519"/>
      <c r="AWJ398" s="519"/>
      <c r="AWK398" s="519"/>
      <c r="AWL398" s="519"/>
      <c r="AWM398" s="519"/>
      <c r="AWN398" s="519"/>
      <c r="AWO398" s="519"/>
      <c r="AWP398" s="519"/>
      <c r="AWQ398" s="519"/>
      <c r="AWR398" s="519"/>
      <c r="AWS398" s="519"/>
      <c r="AWT398" s="519"/>
      <c r="AWU398" s="519"/>
      <c r="AWV398" s="519"/>
      <c r="AWW398" s="519"/>
      <c r="AWX398" s="519"/>
      <c r="AWY398" s="519"/>
      <c r="AWZ398" s="519"/>
      <c r="AXA398" s="519"/>
      <c r="AXB398" s="519"/>
      <c r="AXC398" s="519"/>
      <c r="AXD398" s="519"/>
      <c r="AXE398" s="519"/>
      <c r="AXF398" s="519"/>
      <c r="AXG398" s="519"/>
      <c r="AXH398" s="519"/>
      <c r="AXI398" s="519"/>
      <c r="AXJ398" s="519"/>
      <c r="AXK398" s="519"/>
      <c r="AXL398" s="519"/>
      <c r="AXM398" s="519"/>
      <c r="AXN398" s="519"/>
      <c r="AXO398" s="519"/>
      <c r="AXP398" s="519"/>
      <c r="AXQ398" s="519"/>
      <c r="AXR398" s="519"/>
      <c r="AXS398" s="519"/>
      <c r="AXT398" s="519"/>
      <c r="AXU398" s="519"/>
      <c r="AXV398" s="519"/>
      <c r="AXW398" s="519"/>
      <c r="AXX398" s="519"/>
      <c r="AXY398" s="519"/>
      <c r="AXZ398" s="519"/>
      <c r="AYA398" s="519"/>
      <c r="AYB398" s="519"/>
      <c r="AYC398" s="519"/>
      <c r="AYD398" s="519"/>
      <c r="AYE398" s="519"/>
      <c r="AYF398" s="519"/>
      <c r="AYG398" s="519"/>
      <c r="AYH398" s="519"/>
      <c r="AYI398" s="519"/>
      <c r="AYJ398" s="519"/>
      <c r="AYK398" s="519"/>
      <c r="AYL398" s="519"/>
      <c r="AYM398" s="519"/>
      <c r="AYN398" s="519"/>
      <c r="AYO398" s="519"/>
      <c r="AYP398" s="519"/>
      <c r="AYQ398" s="519"/>
      <c r="AYR398" s="519"/>
      <c r="AYS398" s="519"/>
      <c r="AYT398" s="519"/>
      <c r="AYU398" s="519"/>
      <c r="AYV398" s="519"/>
      <c r="AYW398" s="519"/>
      <c r="AYX398" s="519"/>
      <c r="AYY398" s="519"/>
      <c r="AYZ398" s="519"/>
      <c r="AZA398" s="519"/>
      <c r="AZB398" s="519"/>
      <c r="AZC398" s="519"/>
      <c r="AZD398" s="519"/>
      <c r="AZE398" s="519"/>
      <c r="AZF398" s="519"/>
      <c r="AZG398" s="519"/>
      <c r="AZH398" s="519"/>
      <c r="AZI398" s="519"/>
      <c r="AZJ398" s="519"/>
      <c r="AZK398" s="519"/>
      <c r="AZL398" s="519"/>
      <c r="AZM398" s="519"/>
      <c r="AZN398" s="519"/>
      <c r="AZO398" s="519"/>
      <c r="AZP398" s="519"/>
      <c r="AZQ398" s="519"/>
      <c r="AZR398" s="519"/>
      <c r="AZS398" s="519"/>
      <c r="AZT398" s="519"/>
      <c r="AZU398" s="519"/>
      <c r="AZV398" s="519"/>
      <c r="AZW398" s="519"/>
      <c r="AZX398" s="519"/>
      <c r="AZY398" s="519"/>
      <c r="AZZ398" s="519"/>
      <c r="BAA398" s="519"/>
      <c r="BAB398" s="519"/>
      <c r="BAC398" s="519"/>
      <c r="BAD398" s="519"/>
      <c r="BAE398" s="519"/>
      <c r="BAF398" s="519"/>
      <c r="BAG398" s="519"/>
      <c r="BAH398" s="519"/>
      <c r="BAI398" s="519"/>
      <c r="BAJ398" s="519"/>
      <c r="BAK398" s="519"/>
      <c r="BAL398" s="519"/>
      <c r="BAM398" s="519"/>
      <c r="BAN398" s="519"/>
      <c r="BAO398" s="519"/>
      <c r="BAP398" s="519"/>
      <c r="BAQ398" s="519"/>
      <c r="BAR398" s="519"/>
      <c r="BAS398" s="519"/>
      <c r="BAT398" s="519"/>
      <c r="BAU398" s="519"/>
      <c r="BAV398" s="519"/>
      <c r="BAW398" s="519"/>
      <c r="BAX398" s="519"/>
      <c r="BAY398" s="519"/>
      <c r="BAZ398" s="519"/>
      <c r="BBA398" s="519"/>
      <c r="BBB398" s="519"/>
      <c r="BBC398" s="519"/>
      <c r="BBD398" s="519"/>
      <c r="BBE398" s="519"/>
      <c r="BBF398" s="519"/>
      <c r="BBG398" s="519"/>
      <c r="BBH398" s="519"/>
      <c r="BBI398" s="519"/>
      <c r="BBJ398" s="519"/>
      <c r="BBK398" s="519"/>
      <c r="BBL398" s="519"/>
      <c r="BBM398" s="519"/>
      <c r="BBN398" s="519"/>
      <c r="BBO398" s="519"/>
      <c r="BBP398" s="519"/>
      <c r="BBQ398" s="519"/>
      <c r="BBR398" s="519"/>
      <c r="BBS398" s="519"/>
      <c r="BBT398" s="519"/>
      <c r="BBU398" s="519"/>
      <c r="BBV398" s="519"/>
      <c r="BBW398" s="519"/>
      <c r="BBX398" s="519"/>
      <c r="BBY398" s="519"/>
      <c r="BBZ398" s="519"/>
      <c r="BCA398" s="519"/>
      <c r="BCB398" s="519"/>
      <c r="BCC398" s="519"/>
      <c r="BCD398" s="519"/>
      <c r="BCE398" s="519"/>
      <c r="BCF398" s="519"/>
      <c r="BCG398" s="519"/>
      <c r="BCH398" s="519"/>
      <c r="BCI398" s="519"/>
      <c r="BCJ398" s="519"/>
      <c r="BCK398" s="519"/>
      <c r="BCL398" s="519"/>
      <c r="BCM398" s="519"/>
      <c r="BCN398" s="519"/>
      <c r="BCO398" s="519"/>
      <c r="BCP398" s="519"/>
      <c r="BCQ398" s="519"/>
      <c r="BCR398" s="519"/>
      <c r="BCS398" s="519"/>
      <c r="BCT398" s="519"/>
      <c r="BCU398" s="519"/>
      <c r="BCV398" s="519"/>
      <c r="BCW398" s="519"/>
      <c r="BCX398" s="519"/>
      <c r="BCY398" s="519"/>
      <c r="BCZ398" s="519"/>
      <c r="BDA398" s="519"/>
      <c r="BDB398" s="519"/>
      <c r="BDC398" s="519"/>
      <c r="BDD398" s="519"/>
      <c r="BDE398" s="519"/>
      <c r="BDF398" s="519"/>
      <c r="BDG398" s="519"/>
      <c r="BDH398" s="519"/>
      <c r="BDI398" s="519"/>
      <c r="BDJ398" s="519"/>
      <c r="BDK398" s="519"/>
      <c r="BDL398" s="519"/>
      <c r="BDM398" s="519"/>
      <c r="BDN398" s="519"/>
      <c r="BDO398" s="519"/>
      <c r="BDP398" s="519"/>
      <c r="BDQ398" s="519"/>
      <c r="BDR398" s="519"/>
      <c r="BDS398" s="519"/>
      <c r="BDT398" s="519"/>
      <c r="BDU398" s="519"/>
      <c r="BDV398" s="519"/>
      <c r="BDW398" s="519"/>
      <c r="BDX398" s="519"/>
      <c r="BDY398" s="519"/>
      <c r="BDZ398" s="519"/>
      <c r="BEA398" s="519"/>
      <c r="BEB398" s="519"/>
      <c r="BEC398" s="519"/>
      <c r="BED398" s="519"/>
      <c r="BEE398" s="519"/>
      <c r="BEF398" s="519"/>
      <c r="BEG398" s="519"/>
      <c r="BEH398" s="519"/>
      <c r="BEI398" s="519"/>
      <c r="BEJ398" s="519"/>
      <c r="BEK398" s="519"/>
      <c r="BEL398" s="519"/>
      <c r="BEM398" s="519"/>
      <c r="BEN398" s="519"/>
      <c r="BEO398" s="519"/>
      <c r="BEP398" s="519"/>
      <c r="BEQ398" s="519"/>
      <c r="BER398" s="519"/>
      <c r="BES398" s="519"/>
      <c r="BET398" s="519"/>
      <c r="BEU398" s="519"/>
      <c r="BEV398" s="519"/>
      <c r="BEW398" s="519"/>
      <c r="BEX398" s="519"/>
      <c r="BEY398" s="519"/>
      <c r="BEZ398" s="519"/>
      <c r="BFA398" s="519"/>
      <c r="BFB398" s="519"/>
      <c r="BFC398" s="519"/>
      <c r="BFD398" s="519"/>
      <c r="BFE398" s="519"/>
      <c r="BFF398" s="519"/>
      <c r="BFG398" s="519"/>
      <c r="BFH398" s="519"/>
      <c r="BFI398" s="519"/>
      <c r="BFJ398" s="519"/>
      <c r="BFK398" s="519"/>
      <c r="BFL398" s="519"/>
      <c r="BFM398" s="519"/>
      <c r="BFN398" s="519"/>
      <c r="BFO398" s="519"/>
      <c r="BFP398" s="519"/>
      <c r="BFQ398" s="519"/>
      <c r="BFR398" s="519"/>
      <c r="BFS398" s="519"/>
      <c r="BFT398" s="519"/>
      <c r="BFU398" s="519"/>
      <c r="BFV398" s="519"/>
      <c r="BFW398" s="519"/>
      <c r="BFX398" s="519"/>
      <c r="BFY398" s="519"/>
      <c r="BFZ398" s="519"/>
      <c r="BGA398" s="519"/>
      <c r="BGB398" s="519"/>
      <c r="BGC398" s="519"/>
      <c r="BGD398" s="519"/>
      <c r="BGE398" s="519"/>
      <c r="BGF398" s="519"/>
      <c r="BGG398" s="519"/>
      <c r="BGH398" s="519"/>
      <c r="BGI398" s="519"/>
      <c r="BGJ398" s="519"/>
      <c r="BGK398" s="519"/>
      <c r="BGL398" s="519"/>
      <c r="BGM398" s="519"/>
      <c r="BGN398" s="519"/>
      <c r="BGO398" s="519"/>
      <c r="BGP398" s="519"/>
      <c r="BGQ398" s="519"/>
      <c r="BGR398" s="519"/>
      <c r="BGS398" s="519"/>
      <c r="BGT398" s="519"/>
      <c r="BGU398" s="519"/>
      <c r="BGV398" s="519"/>
      <c r="BGW398" s="519"/>
      <c r="BGX398" s="519"/>
      <c r="BGY398" s="519"/>
      <c r="BGZ398" s="519"/>
      <c r="BHA398" s="519"/>
      <c r="BHB398" s="519"/>
      <c r="BHC398" s="519"/>
      <c r="BHD398" s="519"/>
      <c r="BHE398" s="519"/>
      <c r="BHF398" s="519"/>
      <c r="BHG398" s="519"/>
      <c r="BHH398" s="519"/>
      <c r="BHI398" s="519"/>
      <c r="BHJ398" s="519"/>
      <c r="BHK398" s="519"/>
      <c r="BHL398" s="519"/>
      <c r="BHM398" s="519"/>
      <c r="BHN398" s="519"/>
      <c r="BHO398" s="519"/>
      <c r="BHP398" s="519"/>
      <c r="BHQ398" s="519"/>
      <c r="BHR398" s="519"/>
      <c r="BHS398" s="519"/>
      <c r="BHT398" s="519"/>
      <c r="BHU398" s="519"/>
      <c r="BHV398" s="519"/>
      <c r="BHW398" s="519"/>
      <c r="BHX398" s="519"/>
      <c r="BHY398" s="519"/>
      <c r="BHZ398" s="519"/>
      <c r="BIA398" s="519"/>
      <c r="BIB398" s="519"/>
      <c r="BIC398" s="519"/>
      <c r="BID398" s="519"/>
      <c r="BIE398" s="519"/>
      <c r="BIF398" s="519"/>
      <c r="BIG398" s="519"/>
      <c r="BIH398" s="519"/>
      <c r="BII398" s="519"/>
      <c r="BIJ398" s="519"/>
      <c r="BIK398" s="519"/>
      <c r="BIL398" s="519"/>
      <c r="BIM398" s="519"/>
      <c r="BIN398" s="519"/>
      <c r="BIO398" s="519"/>
      <c r="BIP398" s="519"/>
      <c r="BIQ398" s="519"/>
      <c r="BIR398" s="519"/>
      <c r="BIS398" s="519"/>
      <c r="BIT398" s="519"/>
      <c r="BIU398" s="519"/>
      <c r="BIV398" s="519"/>
      <c r="BIW398" s="519"/>
      <c r="BIX398" s="519"/>
      <c r="BIY398" s="519"/>
      <c r="BIZ398" s="519"/>
      <c r="BJA398" s="519"/>
      <c r="BJB398" s="519"/>
      <c r="BJC398" s="519"/>
      <c r="BJD398" s="519"/>
      <c r="BJE398" s="519"/>
      <c r="BJF398" s="519"/>
      <c r="BJG398" s="519"/>
      <c r="BJH398" s="519"/>
      <c r="BJI398" s="519"/>
      <c r="BJJ398" s="519"/>
      <c r="BJK398" s="519"/>
      <c r="BJL398" s="519"/>
      <c r="BJM398" s="519"/>
      <c r="BJN398" s="519"/>
      <c r="BJO398" s="519"/>
      <c r="BJP398" s="519"/>
      <c r="BJQ398" s="519"/>
      <c r="BJR398" s="519"/>
      <c r="BJS398" s="519"/>
      <c r="BJT398" s="519"/>
      <c r="BJU398" s="519"/>
      <c r="BJV398" s="519"/>
      <c r="BJW398" s="519"/>
      <c r="BJX398" s="519"/>
      <c r="BJY398" s="519"/>
      <c r="BJZ398" s="519"/>
      <c r="BKA398" s="519"/>
      <c r="BKB398" s="519"/>
      <c r="BKC398" s="519"/>
      <c r="BKD398" s="519"/>
      <c r="BKE398" s="519"/>
      <c r="BKF398" s="519"/>
      <c r="BKG398" s="519"/>
      <c r="BKH398" s="519"/>
      <c r="BKI398" s="519"/>
      <c r="BKJ398" s="519"/>
      <c r="BKK398" s="519"/>
      <c r="BKL398" s="519"/>
      <c r="BKM398" s="519"/>
      <c r="BKN398" s="519"/>
      <c r="BKO398" s="519"/>
      <c r="BKP398" s="519"/>
      <c r="BKQ398" s="519"/>
      <c r="BKR398" s="519"/>
      <c r="BKS398" s="519"/>
      <c r="BKT398" s="519"/>
      <c r="BKU398" s="519"/>
      <c r="BKV398" s="519"/>
      <c r="BKW398" s="519"/>
      <c r="BKX398" s="519"/>
      <c r="BKY398" s="519"/>
      <c r="BKZ398" s="519"/>
      <c r="BLA398" s="519"/>
      <c r="BLB398" s="519"/>
      <c r="BLC398" s="519"/>
      <c r="BLD398" s="519"/>
      <c r="BLE398" s="519"/>
      <c r="BLF398" s="519"/>
      <c r="BLG398" s="519"/>
      <c r="BLH398" s="519"/>
      <c r="BLI398" s="519"/>
      <c r="BLJ398" s="519"/>
      <c r="BLK398" s="519"/>
      <c r="BLL398" s="519"/>
      <c r="BLM398" s="519"/>
      <c r="BLN398" s="519"/>
      <c r="BLO398" s="519"/>
      <c r="BLP398" s="519"/>
    </row>
    <row r="399" spans="1:1680" ht="30" customHeight="1" x14ac:dyDescent="0.25">
      <c r="A399" s="781" t="s">
        <v>6</v>
      </c>
      <c r="B399" s="765" t="s">
        <v>323</v>
      </c>
      <c r="C399" s="646" t="s">
        <v>324</v>
      </c>
      <c r="D399" s="448" t="s">
        <v>41</v>
      </c>
      <c r="E399" s="205"/>
      <c r="F399" s="205"/>
      <c r="G399" s="206"/>
      <c r="H399" s="205"/>
      <c r="I399" s="205"/>
      <c r="J399" s="206"/>
      <c r="K399" s="205"/>
      <c r="L399" s="205"/>
      <c r="M399" s="206"/>
      <c r="N399" s="205"/>
      <c r="O399" s="205"/>
      <c r="P399" s="206"/>
      <c r="Q399" s="205"/>
      <c r="R399" s="205"/>
      <c r="S399" s="206"/>
      <c r="T399" s="205"/>
      <c r="U399" s="205"/>
      <c r="V399" s="206"/>
      <c r="W399" s="205"/>
      <c r="X399" s="205"/>
      <c r="Y399" s="206"/>
      <c r="Z399" s="205"/>
      <c r="AA399" s="206"/>
      <c r="AB399" s="206"/>
      <c r="AC399" s="205"/>
      <c r="AD399" s="206"/>
      <c r="AE399" s="206"/>
      <c r="AF399" s="205"/>
      <c r="AG399" s="206"/>
      <c r="AH399" s="206"/>
      <c r="AI399" s="205"/>
      <c r="AJ399" s="206"/>
      <c r="AK399" s="206"/>
      <c r="AL399" s="205"/>
      <c r="AM399" s="206"/>
      <c r="AN399" s="206"/>
      <c r="AO399" s="206"/>
      <c r="AP399" s="206"/>
      <c r="AQ399" s="206"/>
      <c r="AR399" s="782"/>
    </row>
    <row r="400" spans="1:1680" ht="116.25" customHeight="1" x14ac:dyDescent="0.25">
      <c r="A400" s="781"/>
      <c r="B400" s="765"/>
      <c r="C400" s="646"/>
      <c r="D400" s="448" t="s">
        <v>37</v>
      </c>
      <c r="E400" s="205"/>
      <c r="F400" s="205"/>
      <c r="G400" s="206"/>
      <c r="H400" s="205"/>
      <c r="I400" s="205"/>
      <c r="J400" s="206"/>
      <c r="K400" s="205"/>
      <c r="L400" s="205"/>
      <c r="M400" s="206"/>
      <c r="N400" s="205"/>
      <c r="O400" s="205"/>
      <c r="P400" s="206"/>
      <c r="Q400" s="205"/>
      <c r="R400" s="205"/>
      <c r="S400" s="206"/>
      <c r="T400" s="205"/>
      <c r="U400" s="205"/>
      <c r="V400" s="206"/>
      <c r="W400" s="205"/>
      <c r="X400" s="205"/>
      <c r="Y400" s="206"/>
      <c r="Z400" s="205"/>
      <c r="AA400" s="206"/>
      <c r="AB400" s="206"/>
      <c r="AC400" s="205"/>
      <c r="AD400" s="206"/>
      <c r="AE400" s="206"/>
      <c r="AF400" s="205"/>
      <c r="AG400" s="206"/>
      <c r="AH400" s="206"/>
      <c r="AI400" s="205"/>
      <c r="AJ400" s="206"/>
      <c r="AK400" s="206"/>
      <c r="AL400" s="205"/>
      <c r="AM400" s="206"/>
      <c r="AN400" s="206"/>
      <c r="AO400" s="206"/>
      <c r="AP400" s="206"/>
      <c r="AQ400" s="206"/>
      <c r="AR400" s="782"/>
    </row>
    <row r="401" spans="1:44" ht="114.75" customHeight="1" x14ac:dyDescent="0.25">
      <c r="A401" s="781"/>
      <c r="B401" s="765"/>
      <c r="C401" s="646"/>
      <c r="D401" s="447" t="s">
        <v>2</v>
      </c>
      <c r="E401" s="205"/>
      <c r="F401" s="205"/>
      <c r="G401" s="206"/>
      <c r="H401" s="643" t="s">
        <v>326</v>
      </c>
      <c r="I401" s="643"/>
      <c r="J401" s="643"/>
      <c r="K401" s="643"/>
      <c r="L401" s="643"/>
      <c r="M401" s="643"/>
      <c r="N401" s="643"/>
      <c r="O401" s="643"/>
      <c r="P401" s="643"/>
      <c r="Q401" s="643"/>
      <c r="R401" s="643"/>
      <c r="S401" s="643"/>
      <c r="T401" s="643"/>
      <c r="U401" s="643"/>
      <c r="V401" s="643"/>
      <c r="W401" s="643"/>
      <c r="X401" s="643"/>
      <c r="Y401" s="643"/>
      <c r="Z401" s="643"/>
      <c r="AA401" s="643"/>
      <c r="AB401" s="643"/>
      <c r="AC401" s="205"/>
      <c r="AD401" s="206"/>
      <c r="AE401" s="206"/>
      <c r="AF401" s="205"/>
      <c r="AG401" s="206"/>
      <c r="AH401" s="206"/>
      <c r="AI401" s="205"/>
      <c r="AJ401" s="206"/>
      <c r="AK401" s="206"/>
      <c r="AL401" s="205"/>
      <c r="AM401" s="206"/>
      <c r="AN401" s="206"/>
      <c r="AO401" s="206"/>
      <c r="AP401" s="206"/>
      <c r="AQ401" s="206"/>
      <c r="AR401" s="782"/>
    </row>
    <row r="402" spans="1:44" ht="99" customHeight="1" x14ac:dyDescent="0.25">
      <c r="A402" s="781"/>
      <c r="B402" s="765"/>
      <c r="C402" s="646"/>
      <c r="D402" s="447" t="s">
        <v>284</v>
      </c>
      <c r="E402" s="205"/>
      <c r="F402" s="205"/>
      <c r="G402" s="206"/>
      <c r="H402" s="205"/>
      <c r="I402" s="205"/>
      <c r="J402" s="206"/>
      <c r="K402" s="205"/>
      <c r="L402" s="205"/>
      <c r="M402" s="206"/>
      <c r="N402" s="205"/>
      <c r="O402" s="205"/>
      <c r="P402" s="206"/>
      <c r="Q402" s="205"/>
      <c r="R402" s="205"/>
      <c r="S402" s="206"/>
      <c r="T402" s="205"/>
      <c r="U402" s="205"/>
      <c r="V402" s="206"/>
      <c r="W402" s="205"/>
      <c r="X402" s="205"/>
      <c r="Y402" s="206"/>
      <c r="Z402" s="205"/>
      <c r="AA402" s="206"/>
      <c r="AB402" s="206"/>
      <c r="AC402" s="205"/>
      <c r="AD402" s="206"/>
      <c r="AE402" s="206"/>
      <c r="AF402" s="205"/>
      <c r="AG402" s="206"/>
      <c r="AH402" s="206"/>
      <c r="AI402" s="205"/>
      <c r="AJ402" s="206"/>
      <c r="AK402" s="206"/>
      <c r="AL402" s="205"/>
      <c r="AM402" s="206"/>
      <c r="AN402" s="206"/>
      <c r="AO402" s="206"/>
      <c r="AP402" s="206"/>
      <c r="AQ402" s="206"/>
      <c r="AR402" s="782"/>
    </row>
    <row r="403" spans="1:44" ht="366.75" customHeight="1" x14ac:dyDescent="0.25">
      <c r="A403" s="781"/>
      <c r="B403" s="765"/>
      <c r="C403" s="646"/>
      <c r="D403" s="447" t="s">
        <v>292</v>
      </c>
      <c r="E403" s="205"/>
      <c r="F403" s="205"/>
      <c r="G403" s="206"/>
      <c r="H403" s="205"/>
      <c r="I403" s="205"/>
      <c r="J403" s="206"/>
      <c r="K403" s="205"/>
      <c r="L403" s="205"/>
      <c r="M403" s="206"/>
      <c r="N403" s="205"/>
      <c r="O403" s="205"/>
      <c r="P403" s="206"/>
      <c r="Q403" s="205"/>
      <c r="R403" s="205"/>
      <c r="S403" s="206"/>
      <c r="T403" s="205"/>
      <c r="U403" s="205"/>
      <c r="V403" s="206"/>
      <c r="W403" s="205"/>
      <c r="X403" s="205"/>
      <c r="Y403" s="206"/>
      <c r="Z403" s="205"/>
      <c r="AA403" s="206"/>
      <c r="AB403" s="206"/>
      <c r="AC403" s="205"/>
      <c r="AD403" s="206"/>
      <c r="AE403" s="206"/>
      <c r="AF403" s="205"/>
      <c r="AG403" s="206"/>
      <c r="AH403" s="206"/>
      <c r="AI403" s="205"/>
      <c r="AJ403" s="206"/>
      <c r="AK403" s="206"/>
      <c r="AL403" s="205"/>
      <c r="AM403" s="206"/>
      <c r="AN403" s="206"/>
      <c r="AO403" s="206"/>
      <c r="AP403" s="206"/>
      <c r="AQ403" s="206"/>
      <c r="AR403" s="782"/>
    </row>
    <row r="404" spans="1:44" ht="71.25" customHeight="1" x14ac:dyDescent="0.25">
      <c r="A404" s="781"/>
      <c r="B404" s="765"/>
      <c r="C404" s="646"/>
      <c r="D404" s="447" t="s">
        <v>285</v>
      </c>
      <c r="E404" s="205"/>
      <c r="F404" s="205"/>
      <c r="G404" s="206"/>
      <c r="H404" s="205"/>
      <c r="I404" s="205"/>
      <c r="J404" s="206"/>
      <c r="K404" s="205"/>
      <c r="L404" s="205"/>
      <c r="M404" s="206"/>
      <c r="N404" s="205"/>
      <c r="O404" s="205"/>
      <c r="P404" s="206"/>
      <c r="Q404" s="205"/>
      <c r="R404" s="205"/>
      <c r="S404" s="206"/>
      <c r="T404" s="205"/>
      <c r="U404" s="205"/>
      <c r="V404" s="206"/>
      <c r="W404" s="205"/>
      <c r="X404" s="205"/>
      <c r="Y404" s="206"/>
      <c r="Z404" s="205"/>
      <c r="AA404" s="206"/>
      <c r="AB404" s="206"/>
      <c r="AC404" s="205"/>
      <c r="AD404" s="206"/>
      <c r="AE404" s="206"/>
      <c r="AF404" s="205"/>
      <c r="AG404" s="206"/>
      <c r="AH404" s="206"/>
      <c r="AI404" s="205"/>
      <c r="AJ404" s="206"/>
      <c r="AK404" s="206"/>
      <c r="AL404" s="205"/>
      <c r="AM404" s="206"/>
      <c r="AN404" s="206"/>
      <c r="AO404" s="206"/>
      <c r="AP404" s="206"/>
      <c r="AQ404" s="206"/>
      <c r="AR404" s="782"/>
    </row>
    <row r="405" spans="1:44" ht="114.75" customHeight="1" x14ac:dyDescent="0.25">
      <c r="A405" s="781"/>
      <c r="B405" s="765"/>
      <c r="C405" s="646"/>
      <c r="D405" s="448" t="s">
        <v>43</v>
      </c>
      <c r="E405" s="205"/>
      <c r="F405" s="205"/>
      <c r="G405" s="206"/>
      <c r="H405" s="205"/>
      <c r="I405" s="205"/>
      <c r="J405" s="206"/>
      <c r="K405" s="205"/>
      <c r="L405" s="205"/>
      <c r="M405" s="206"/>
      <c r="N405" s="205"/>
      <c r="O405" s="205"/>
      <c r="P405" s="206"/>
      <c r="Q405" s="205"/>
      <c r="R405" s="205"/>
      <c r="S405" s="206"/>
      <c r="T405" s="205"/>
      <c r="U405" s="205"/>
      <c r="V405" s="206"/>
      <c r="W405" s="205"/>
      <c r="X405" s="205"/>
      <c r="Y405" s="206"/>
      <c r="Z405" s="205"/>
      <c r="AA405" s="206"/>
      <c r="AB405" s="206"/>
      <c r="AC405" s="205"/>
      <c r="AD405" s="206"/>
      <c r="AE405" s="206"/>
      <c r="AF405" s="205"/>
      <c r="AG405" s="206"/>
      <c r="AH405" s="206"/>
      <c r="AI405" s="205"/>
      <c r="AJ405" s="206"/>
      <c r="AK405" s="206"/>
      <c r="AL405" s="205"/>
      <c r="AM405" s="206"/>
      <c r="AN405" s="206"/>
      <c r="AO405" s="206"/>
      <c r="AP405" s="206"/>
      <c r="AQ405" s="206"/>
      <c r="AR405" s="782"/>
    </row>
    <row r="406" spans="1:44" s="293" customFormat="1" ht="295.5" customHeight="1" x14ac:dyDescent="0.25">
      <c r="A406" s="446" t="s">
        <v>329</v>
      </c>
      <c r="B406" s="291" t="s">
        <v>330</v>
      </c>
      <c r="C406" s="646"/>
      <c r="D406" s="446" t="s">
        <v>331</v>
      </c>
      <c r="E406" s="446"/>
      <c r="F406" s="446"/>
      <c r="G406" s="446"/>
      <c r="H406" s="446"/>
      <c r="I406" s="446"/>
      <c r="J406" s="446"/>
      <c r="K406" s="446"/>
      <c r="L406" s="446"/>
      <c r="M406" s="292"/>
      <c r="N406" s="292"/>
      <c r="O406" s="292"/>
      <c r="P406" s="292"/>
      <c r="Q406" s="292"/>
      <c r="R406" s="292"/>
      <c r="S406" s="292"/>
      <c r="T406" s="292"/>
      <c r="U406" s="292"/>
      <c r="V406" s="292"/>
      <c r="W406" s="292"/>
      <c r="X406" s="292"/>
      <c r="Y406" s="292"/>
      <c r="Z406" s="292"/>
      <c r="AA406" s="292"/>
      <c r="AB406" s="292"/>
      <c r="AC406" s="292"/>
      <c r="AD406" s="292"/>
      <c r="AE406" s="292"/>
      <c r="AF406" s="292"/>
      <c r="AG406" s="292"/>
      <c r="AH406" s="292"/>
      <c r="AI406" s="292"/>
      <c r="AJ406" s="292"/>
      <c r="AK406" s="292"/>
      <c r="AL406" s="292"/>
      <c r="AM406" s="292"/>
      <c r="AN406" s="292"/>
      <c r="AO406" s="292"/>
      <c r="AP406" s="292"/>
      <c r="AQ406" s="292"/>
      <c r="AR406" s="292"/>
    </row>
    <row r="407" spans="1:44" s="293" customFormat="1" ht="185.25" customHeight="1" x14ac:dyDescent="0.25">
      <c r="A407" s="446" t="s">
        <v>332</v>
      </c>
      <c r="B407" s="291" t="s">
        <v>333</v>
      </c>
      <c r="C407" s="646"/>
      <c r="D407" s="446" t="s">
        <v>331</v>
      </c>
      <c r="E407" s="446"/>
      <c r="F407" s="446"/>
      <c r="G407" s="446"/>
      <c r="H407" s="446"/>
      <c r="I407" s="446"/>
      <c r="J407" s="446"/>
      <c r="K407" s="446"/>
      <c r="L407" s="446"/>
      <c r="M407" s="292"/>
      <c r="N407" s="292"/>
      <c r="O407" s="292"/>
      <c r="P407" s="292"/>
      <c r="Q407" s="292"/>
      <c r="R407" s="292"/>
      <c r="S407" s="292"/>
      <c r="T407" s="292"/>
      <c r="U407" s="292"/>
      <c r="V407" s="292"/>
      <c r="W407" s="292"/>
      <c r="X407" s="292"/>
      <c r="Y407" s="292"/>
      <c r="Z407" s="292"/>
      <c r="AA407" s="292"/>
      <c r="AB407" s="292"/>
      <c r="AC407" s="292"/>
      <c r="AD407" s="292"/>
      <c r="AE407" s="292"/>
      <c r="AF407" s="292"/>
      <c r="AG407" s="292"/>
      <c r="AH407" s="292"/>
      <c r="AI407" s="292"/>
      <c r="AJ407" s="292"/>
      <c r="AK407" s="292"/>
      <c r="AL407" s="292"/>
      <c r="AM407" s="292"/>
      <c r="AN407" s="292"/>
      <c r="AO407" s="292"/>
      <c r="AP407" s="292"/>
      <c r="AQ407" s="292"/>
      <c r="AR407" s="292"/>
    </row>
    <row r="408" spans="1:44" s="293" customFormat="1" ht="307.5" customHeight="1" x14ac:dyDescent="0.25">
      <c r="A408" s="446" t="s">
        <v>334</v>
      </c>
      <c r="B408" s="291" t="s">
        <v>335</v>
      </c>
      <c r="C408" s="646"/>
      <c r="D408" s="446" t="s">
        <v>331</v>
      </c>
      <c r="E408" s="446"/>
      <c r="F408" s="446"/>
      <c r="G408" s="446"/>
      <c r="H408" s="446"/>
      <c r="I408" s="446"/>
      <c r="J408" s="446"/>
      <c r="K408" s="446"/>
      <c r="L408" s="446"/>
      <c r="M408" s="292"/>
      <c r="N408" s="292"/>
      <c r="O408" s="292"/>
      <c r="P408" s="292"/>
      <c r="Q408" s="292"/>
      <c r="R408" s="292"/>
      <c r="S408" s="292"/>
      <c r="T408" s="292"/>
      <c r="U408" s="292"/>
      <c r="V408" s="292"/>
      <c r="W408" s="292"/>
      <c r="X408" s="292"/>
      <c r="Y408" s="292"/>
      <c r="Z408" s="292"/>
      <c r="AA408" s="292"/>
      <c r="AB408" s="292"/>
      <c r="AC408" s="292"/>
      <c r="AD408" s="292"/>
      <c r="AE408" s="292"/>
      <c r="AF408" s="292"/>
      <c r="AG408" s="292"/>
      <c r="AH408" s="292"/>
      <c r="AI408" s="292"/>
      <c r="AJ408" s="292"/>
      <c r="AK408" s="292"/>
      <c r="AL408" s="292"/>
      <c r="AM408" s="292"/>
      <c r="AN408" s="292"/>
      <c r="AO408" s="292"/>
      <c r="AP408" s="292"/>
      <c r="AQ408" s="292"/>
      <c r="AR408" s="292"/>
    </row>
    <row r="409" spans="1:44" s="146" customFormat="1" ht="99" customHeight="1" x14ac:dyDescent="0.25">
      <c r="A409" s="794" t="s">
        <v>8</v>
      </c>
      <c r="B409" s="780" t="s">
        <v>337</v>
      </c>
      <c r="C409" s="780" t="s">
        <v>336</v>
      </c>
      <c r="D409" s="352" t="s">
        <v>41</v>
      </c>
      <c r="E409" s="445">
        <f>H409+K409+N409+Q409+T409+W409+Z409+AC409+AF409+AI409+AL409+AO409</f>
        <v>198933.55</v>
      </c>
      <c r="F409" s="445">
        <f>I409+L409+O409+R409+U409+X409+AA409+AD409+AG409+AJ409+AM409+AP409</f>
        <v>0</v>
      </c>
      <c r="G409" s="445">
        <f>F409/E409</f>
        <v>0</v>
      </c>
      <c r="H409" s="445">
        <f>H410+H411+H412+H414+H415</f>
        <v>0</v>
      </c>
      <c r="I409" s="445">
        <f t="shared" ref="I409:AP409" si="1178">I410+I411+I412+I414+I415</f>
        <v>0</v>
      </c>
      <c r="J409" s="445"/>
      <c r="K409" s="445">
        <f t="shared" si="1178"/>
        <v>0</v>
      </c>
      <c r="L409" s="445">
        <f t="shared" si="1178"/>
        <v>0</v>
      </c>
      <c r="M409" s="445"/>
      <c r="N409" s="445">
        <f t="shared" si="1178"/>
        <v>0</v>
      </c>
      <c r="O409" s="445">
        <f t="shared" si="1178"/>
        <v>0</v>
      </c>
      <c r="P409" s="445"/>
      <c r="Q409" s="526">
        <f t="shared" si="1178"/>
        <v>0</v>
      </c>
      <c r="R409" s="526">
        <f t="shared" si="1178"/>
        <v>0</v>
      </c>
      <c r="S409" s="526"/>
      <c r="T409" s="445">
        <f t="shared" si="1178"/>
        <v>0</v>
      </c>
      <c r="U409" s="445">
        <f t="shared" si="1178"/>
        <v>0</v>
      </c>
      <c r="V409" s="445"/>
      <c r="W409" s="445">
        <f t="shared" si="1178"/>
        <v>0</v>
      </c>
      <c r="X409" s="445">
        <f t="shared" si="1178"/>
        <v>0</v>
      </c>
      <c r="Y409" s="445"/>
      <c r="Z409" s="445">
        <f t="shared" si="1178"/>
        <v>3845.9</v>
      </c>
      <c r="AA409" s="445">
        <f t="shared" si="1178"/>
        <v>0</v>
      </c>
      <c r="AB409" s="445"/>
      <c r="AC409" s="445">
        <f t="shared" si="1178"/>
        <v>0</v>
      </c>
      <c r="AD409" s="445">
        <f t="shared" si="1178"/>
        <v>0</v>
      </c>
      <c r="AE409" s="445"/>
      <c r="AF409" s="445">
        <f t="shared" si="1178"/>
        <v>0</v>
      </c>
      <c r="AG409" s="445">
        <f t="shared" si="1178"/>
        <v>0</v>
      </c>
      <c r="AH409" s="445"/>
      <c r="AI409" s="445">
        <f t="shared" si="1178"/>
        <v>33069.15</v>
      </c>
      <c r="AJ409" s="445">
        <f t="shared" si="1178"/>
        <v>0</v>
      </c>
      <c r="AK409" s="445"/>
      <c r="AL409" s="445">
        <f t="shared" si="1178"/>
        <v>0</v>
      </c>
      <c r="AM409" s="445">
        <f t="shared" si="1178"/>
        <v>0</v>
      </c>
      <c r="AN409" s="445"/>
      <c r="AO409" s="445">
        <f t="shared" si="1178"/>
        <v>162018.5</v>
      </c>
      <c r="AP409" s="445">
        <f t="shared" si="1178"/>
        <v>0</v>
      </c>
      <c r="AQ409" s="445">
        <f>AP409/AO409</f>
        <v>0</v>
      </c>
      <c r="AR409" s="520" t="s">
        <v>337</v>
      </c>
    </row>
    <row r="410" spans="1:44" s="146" customFormat="1" ht="153.75" customHeight="1" x14ac:dyDescent="0.25">
      <c r="A410" s="762"/>
      <c r="B410" s="765"/>
      <c r="C410" s="765"/>
      <c r="D410" s="281" t="s">
        <v>37</v>
      </c>
      <c r="E410" s="283">
        <f t="shared" ref="E410:G457" si="1179">H410+K410+N410+Q410+T410+W410+Z410+AC410+AF410+AI410+AL410+AO410</f>
        <v>0</v>
      </c>
      <c r="F410" s="283">
        <f t="shared" si="1179"/>
        <v>0</v>
      </c>
      <c r="G410" s="283"/>
      <c r="H410" s="283">
        <f>H417+H424+H431+H438</f>
        <v>0</v>
      </c>
      <c r="I410" s="283">
        <f t="shared" ref="I410:AO410" si="1180">I417+I424+I431+I438</f>
        <v>0</v>
      </c>
      <c r="J410" s="283"/>
      <c r="K410" s="283">
        <f t="shared" si="1180"/>
        <v>0</v>
      </c>
      <c r="L410" s="283">
        <f t="shared" si="1180"/>
        <v>0</v>
      </c>
      <c r="M410" s="283"/>
      <c r="N410" s="283">
        <f>N417+N424+N431+N438</f>
        <v>0</v>
      </c>
      <c r="O410" s="283">
        <f t="shared" si="1180"/>
        <v>0</v>
      </c>
      <c r="P410" s="283"/>
      <c r="Q410" s="527">
        <f t="shared" si="1180"/>
        <v>0</v>
      </c>
      <c r="R410" s="527">
        <f t="shared" si="1180"/>
        <v>0</v>
      </c>
      <c r="S410" s="527"/>
      <c r="T410" s="283">
        <f t="shared" si="1180"/>
        <v>0</v>
      </c>
      <c r="U410" s="283">
        <f t="shared" si="1180"/>
        <v>0</v>
      </c>
      <c r="V410" s="283"/>
      <c r="W410" s="283">
        <f t="shared" si="1180"/>
        <v>0</v>
      </c>
      <c r="X410" s="283">
        <f t="shared" si="1180"/>
        <v>0</v>
      </c>
      <c r="Y410" s="283"/>
      <c r="Z410" s="283">
        <f t="shared" si="1180"/>
        <v>0</v>
      </c>
      <c r="AA410" s="283">
        <f t="shared" si="1180"/>
        <v>0</v>
      </c>
      <c r="AB410" s="283"/>
      <c r="AC410" s="283">
        <f t="shared" si="1180"/>
        <v>0</v>
      </c>
      <c r="AD410" s="283">
        <f t="shared" si="1180"/>
        <v>0</v>
      </c>
      <c r="AE410" s="283"/>
      <c r="AF410" s="283">
        <f t="shared" si="1180"/>
        <v>0</v>
      </c>
      <c r="AG410" s="283">
        <f t="shared" si="1180"/>
        <v>0</v>
      </c>
      <c r="AH410" s="283"/>
      <c r="AI410" s="283">
        <f t="shared" si="1180"/>
        <v>0</v>
      </c>
      <c r="AJ410" s="283">
        <f t="shared" si="1180"/>
        <v>0</v>
      </c>
      <c r="AK410" s="283"/>
      <c r="AL410" s="283">
        <f t="shared" si="1180"/>
        <v>0</v>
      </c>
      <c r="AM410" s="283">
        <f t="shared" si="1180"/>
        <v>0</v>
      </c>
      <c r="AN410" s="283"/>
      <c r="AO410" s="283">
        <f t="shared" si="1180"/>
        <v>0</v>
      </c>
      <c r="AP410" s="283">
        <f t="shared" ref="AP410" si="1181">AP417+AP424+AP431+AP438</f>
        <v>0</v>
      </c>
      <c r="AQ410" s="283"/>
      <c r="AR410" s="207"/>
    </row>
    <row r="411" spans="1:44" s="146" customFormat="1" ht="147" customHeight="1" x14ac:dyDescent="0.25">
      <c r="A411" s="762"/>
      <c r="B411" s="765"/>
      <c r="C411" s="765"/>
      <c r="D411" s="279" t="s">
        <v>2</v>
      </c>
      <c r="E411" s="283">
        <f t="shared" si="1179"/>
        <v>0</v>
      </c>
      <c r="F411" s="283">
        <f t="shared" si="1179"/>
        <v>0</v>
      </c>
      <c r="G411" s="283"/>
      <c r="H411" s="283">
        <f>H418+H425+H432+H439</f>
        <v>0</v>
      </c>
      <c r="I411" s="283">
        <f t="shared" ref="I411:AO411" si="1182">I418+I425+I432+I439</f>
        <v>0</v>
      </c>
      <c r="J411" s="283"/>
      <c r="K411" s="283">
        <f t="shared" si="1182"/>
        <v>0</v>
      </c>
      <c r="L411" s="283">
        <f t="shared" si="1182"/>
        <v>0</v>
      </c>
      <c r="M411" s="283"/>
      <c r="N411" s="283">
        <f t="shared" si="1182"/>
        <v>0</v>
      </c>
      <c r="O411" s="283">
        <f t="shared" si="1182"/>
        <v>0</v>
      </c>
      <c r="P411" s="283"/>
      <c r="Q411" s="527">
        <f t="shared" si="1182"/>
        <v>0</v>
      </c>
      <c r="R411" s="527">
        <f t="shared" si="1182"/>
        <v>0</v>
      </c>
      <c r="S411" s="527"/>
      <c r="T411" s="283">
        <f t="shared" si="1182"/>
        <v>0</v>
      </c>
      <c r="U411" s="283">
        <f t="shared" si="1182"/>
        <v>0</v>
      </c>
      <c r="V411" s="283"/>
      <c r="W411" s="283">
        <f t="shared" si="1182"/>
        <v>0</v>
      </c>
      <c r="X411" s="283">
        <f t="shared" si="1182"/>
        <v>0</v>
      </c>
      <c r="Y411" s="283"/>
      <c r="Z411" s="283">
        <f t="shared" si="1182"/>
        <v>0</v>
      </c>
      <c r="AA411" s="283">
        <f t="shared" si="1182"/>
        <v>0</v>
      </c>
      <c r="AB411" s="283"/>
      <c r="AC411" s="283">
        <f t="shared" si="1182"/>
        <v>0</v>
      </c>
      <c r="AD411" s="283">
        <f t="shared" si="1182"/>
        <v>0</v>
      </c>
      <c r="AE411" s="283"/>
      <c r="AF411" s="283">
        <f t="shared" si="1182"/>
        <v>0</v>
      </c>
      <c r="AG411" s="283">
        <f t="shared" si="1182"/>
        <v>0</v>
      </c>
      <c r="AH411" s="283"/>
      <c r="AI411" s="283">
        <f t="shared" si="1182"/>
        <v>0</v>
      </c>
      <c r="AJ411" s="283">
        <f t="shared" si="1182"/>
        <v>0</v>
      </c>
      <c r="AK411" s="283"/>
      <c r="AL411" s="283">
        <f t="shared" si="1182"/>
        <v>0</v>
      </c>
      <c r="AM411" s="283">
        <f t="shared" si="1182"/>
        <v>0</v>
      </c>
      <c r="AN411" s="283"/>
      <c r="AO411" s="283">
        <f t="shared" si="1182"/>
        <v>0</v>
      </c>
      <c r="AP411" s="283">
        <f t="shared" ref="AP411" si="1183">AP418+AP425+AP432+AP439</f>
        <v>0</v>
      </c>
      <c r="AQ411" s="283"/>
      <c r="AR411" s="207"/>
    </row>
    <row r="412" spans="1:44" s="146" customFormat="1" ht="114.75" customHeight="1" thickBot="1" x14ac:dyDescent="0.3">
      <c r="A412" s="762"/>
      <c r="B412" s="765"/>
      <c r="C412" s="765"/>
      <c r="D412" s="279" t="s">
        <v>284</v>
      </c>
      <c r="E412" s="283">
        <f t="shared" si="1179"/>
        <v>198933.55</v>
      </c>
      <c r="F412" s="283">
        <f t="shared" si="1179"/>
        <v>0</v>
      </c>
      <c r="G412" s="283">
        <f t="shared" ref="G412:G433" si="1184">F412/E412</f>
        <v>0</v>
      </c>
      <c r="H412" s="283">
        <f>H419+H426+H433+H440</f>
        <v>0</v>
      </c>
      <c r="I412" s="283">
        <f t="shared" ref="I412:AO412" si="1185">I419+I426+I433+I440</f>
        <v>0</v>
      </c>
      <c r="J412" s="283"/>
      <c r="K412" s="283">
        <f t="shared" si="1185"/>
        <v>0</v>
      </c>
      <c r="L412" s="283">
        <f t="shared" si="1185"/>
        <v>0</v>
      </c>
      <c r="M412" s="283"/>
      <c r="N412" s="283">
        <f t="shared" si="1185"/>
        <v>0</v>
      </c>
      <c r="O412" s="283">
        <f t="shared" si="1185"/>
        <v>0</v>
      </c>
      <c r="P412" s="283"/>
      <c r="Q412" s="527">
        <f t="shared" si="1185"/>
        <v>0</v>
      </c>
      <c r="R412" s="527">
        <f t="shared" si="1185"/>
        <v>0</v>
      </c>
      <c r="S412" s="527"/>
      <c r="T412" s="283"/>
      <c r="U412" s="283">
        <f t="shared" si="1185"/>
        <v>0</v>
      </c>
      <c r="V412" s="283"/>
      <c r="W412" s="283">
        <v>0</v>
      </c>
      <c r="X412" s="283">
        <f t="shared" si="1185"/>
        <v>0</v>
      </c>
      <c r="Y412" s="283"/>
      <c r="Z412" s="283">
        <f>Z419+Z433+Z440</f>
        <v>3845.9</v>
      </c>
      <c r="AA412" s="283">
        <f t="shared" si="1185"/>
        <v>0</v>
      </c>
      <c r="AB412" s="283"/>
      <c r="AC412" s="283">
        <f t="shared" si="1185"/>
        <v>0</v>
      </c>
      <c r="AD412" s="283">
        <f t="shared" si="1185"/>
        <v>0</v>
      </c>
      <c r="AE412" s="283"/>
      <c r="AF412" s="283">
        <f>AF419+AF426+AF433+AF440</f>
        <v>0</v>
      </c>
      <c r="AG412" s="283">
        <f t="shared" si="1185"/>
        <v>0</v>
      </c>
      <c r="AH412" s="283"/>
      <c r="AI412" s="283">
        <f t="shared" si="1185"/>
        <v>33069.15</v>
      </c>
      <c r="AJ412" s="283">
        <f t="shared" si="1185"/>
        <v>0</v>
      </c>
      <c r="AK412" s="283"/>
      <c r="AL412" s="283">
        <f t="shared" si="1185"/>
        <v>0</v>
      </c>
      <c r="AM412" s="283">
        <f t="shared" si="1185"/>
        <v>0</v>
      </c>
      <c r="AN412" s="283"/>
      <c r="AO412" s="283">
        <f t="shared" si="1185"/>
        <v>162018.5</v>
      </c>
      <c r="AP412" s="283">
        <f t="shared" ref="AP412" si="1186">AP419+AP426+AP433+AP440</f>
        <v>0</v>
      </c>
      <c r="AQ412" s="283">
        <f t="shared" ref="AQ412" si="1187">AP412/AO412</f>
        <v>0</v>
      </c>
      <c r="AR412" s="207" t="s">
        <v>337</v>
      </c>
    </row>
    <row r="413" spans="1:44" s="146" customFormat="1" ht="369.75" customHeight="1" x14ac:dyDescent="0.25">
      <c r="A413" s="762"/>
      <c r="B413" s="765"/>
      <c r="C413" s="765"/>
      <c r="D413" s="279" t="s">
        <v>292</v>
      </c>
      <c r="E413" s="200">
        <f t="shared" si="1179"/>
        <v>0</v>
      </c>
      <c r="F413" s="200">
        <f t="shared" si="1179"/>
        <v>0</v>
      </c>
      <c r="G413" s="283"/>
      <c r="H413" s="283">
        <f t="shared" ref="H413" si="1188">H421+H427+H434+H441</f>
        <v>0</v>
      </c>
      <c r="I413" s="283">
        <f t="shared" ref="I413:AG413" si="1189">I421+I427+I434+I441</f>
        <v>0</v>
      </c>
      <c r="J413" s="283"/>
      <c r="K413" s="283">
        <f t="shared" si="1189"/>
        <v>0</v>
      </c>
      <c r="L413" s="283">
        <f t="shared" si="1189"/>
        <v>0</v>
      </c>
      <c r="M413" s="283"/>
      <c r="N413" s="283">
        <f t="shared" si="1189"/>
        <v>0</v>
      </c>
      <c r="O413" s="283">
        <f t="shared" si="1189"/>
        <v>0</v>
      </c>
      <c r="P413" s="283"/>
      <c r="Q413" s="527">
        <f t="shared" si="1189"/>
        <v>0</v>
      </c>
      <c r="R413" s="527">
        <f t="shared" si="1189"/>
        <v>0</v>
      </c>
      <c r="S413" s="527"/>
      <c r="T413" s="283">
        <f t="shared" si="1189"/>
        <v>0</v>
      </c>
      <c r="U413" s="283">
        <f t="shared" si="1189"/>
        <v>0</v>
      </c>
      <c r="V413" s="283"/>
      <c r="W413" s="283">
        <f t="shared" si="1189"/>
        <v>0</v>
      </c>
      <c r="X413" s="283">
        <f t="shared" si="1189"/>
        <v>0</v>
      </c>
      <c r="Y413" s="283"/>
      <c r="Z413" s="283">
        <f t="shared" si="1189"/>
        <v>0</v>
      </c>
      <c r="AA413" s="283">
        <f t="shared" si="1189"/>
        <v>0</v>
      </c>
      <c r="AB413" s="283"/>
      <c r="AC413" s="283">
        <f t="shared" si="1189"/>
        <v>0</v>
      </c>
      <c r="AD413" s="283">
        <f t="shared" si="1189"/>
        <v>0</v>
      </c>
      <c r="AE413" s="283"/>
      <c r="AF413" s="283">
        <f t="shared" si="1189"/>
        <v>0</v>
      </c>
      <c r="AG413" s="283">
        <f t="shared" si="1189"/>
        <v>0</v>
      </c>
      <c r="AH413" s="283"/>
      <c r="AI413" s="283">
        <f t="shared" ref="AI413:AJ413" si="1190">AI421+AI427+AI434+AI441</f>
        <v>0</v>
      </c>
      <c r="AJ413" s="283">
        <f t="shared" si="1190"/>
        <v>0</v>
      </c>
      <c r="AK413" s="283"/>
      <c r="AL413" s="283">
        <f t="shared" ref="AL413:AM413" si="1191">AL421+AL427+AL434+AL441</f>
        <v>0</v>
      </c>
      <c r="AM413" s="283">
        <f t="shared" si="1191"/>
        <v>0</v>
      </c>
      <c r="AN413" s="283"/>
      <c r="AO413" s="283">
        <f t="shared" ref="AO413" si="1192">AO421+AO427+AO434+AO441</f>
        <v>0</v>
      </c>
      <c r="AP413" s="283">
        <f t="shared" ref="AP413" si="1193">AP421+AP427+AP434+AP441</f>
        <v>0</v>
      </c>
      <c r="AQ413" s="283"/>
      <c r="AR413" s="207"/>
    </row>
    <row r="414" spans="1:44" s="146" customFormat="1" ht="84.75" customHeight="1" x14ac:dyDescent="0.25">
      <c r="A414" s="762"/>
      <c r="B414" s="765"/>
      <c r="C414" s="765"/>
      <c r="D414" s="279" t="s">
        <v>285</v>
      </c>
      <c r="E414" s="283">
        <f t="shared" si="1179"/>
        <v>0</v>
      </c>
      <c r="F414" s="283">
        <f t="shared" si="1179"/>
        <v>0</v>
      </c>
      <c r="G414" s="283"/>
      <c r="H414" s="283">
        <v>0</v>
      </c>
      <c r="I414" s="283">
        <v>0</v>
      </c>
      <c r="J414" s="283"/>
      <c r="K414" s="283">
        <v>0</v>
      </c>
      <c r="L414" s="283">
        <v>0</v>
      </c>
      <c r="M414" s="283"/>
      <c r="N414" s="283">
        <v>0</v>
      </c>
      <c r="O414" s="283">
        <v>0</v>
      </c>
      <c r="P414" s="283"/>
      <c r="Q414" s="527">
        <v>0</v>
      </c>
      <c r="R414" s="527">
        <v>0</v>
      </c>
      <c r="S414" s="527"/>
      <c r="T414" s="283">
        <v>0</v>
      </c>
      <c r="U414" s="283">
        <v>0</v>
      </c>
      <c r="V414" s="283"/>
      <c r="W414" s="283">
        <v>0</v>
      </c>
      <c r="X414" s="283">
        <v>0</v>
      </c>
      <c r="Y414" s="283"/>
      <c r="Z414" s="283">
        <v>0</v>
      </c>
      <c r="AA414" s="283">
        <v>0</v>
      </c>
      <c r="AB414" s="283"/>
      <c r="AC414" s="283">
        <v>0</v>
      </c>
      <c r="AD414" s="283">
        <v>0</v>
      </c>
      <c r="AE414" s="283"/>
      <c r="AF414" s="283">
        <v>0</v>
      </c>
      <c r="AG414" s="283">
        <v>0</v>
      </c>
      <c r="AH414" s="283"/>
      <c r="AI414" s="283">
        <v>0</v>
      </c>
      <c r="AJ414" s="283">
        <v>0</v>
      </c>
      <c r="AK414" s="283"/>
      <c r="AL414" s="283">
        <f t="shared" ref="AL414:AM414" si="1194">AL422+AL428+AL435+AL442</f>
        <v>0</v>
      </c>
      <c r="AM414" s="283">
        <f t="shared" si="1194"/>
        <v>0</v>
      </c>
      <c r="AN414" s="283"/>
      <c r="AO414" s="283">
        <v>0</v>
      </c>
      <c r="AP414" s="283">
        <v>0</v>
      </c>
      <c r="AQ414" s="283"/>
      <c r="AR414" s="207"/>
    </row>
    <row r="415" spans="1:44" s="146" customFormat="1" ht="114.75" customHeight="1" thickBot="1" x14ac:dyDescent="0.3">
      <c r="A415" s="763"/>
      <c r="B415" s="766"/>
      <c r="C415" s="766"/>
      <c r="D415" s="282" t="s">
        <v>43</v>
      </c>
      <c r="E415" s="283">
        <f t="shared" si="1179"/>
        <v>0</v>
      </c>
      <c r="F415" s="283">
        <f t="shared" si="1179"/>
        <v>0</v>
      </c>
      <c r="G415" s="283"/>
      <c r="H415" s="208">
        <v>0</v>
      </c>
      <c r="I415" s="208">
        <v>0</v>
      </c>
      <c r="J415" s="283"/>
      <c r="K415" s="208">
        <v>0</v>
      </c>
      <c r="L415" s="208">
        <v>0</v>
      </c>
      <c r="M415" s="283"/>
      <c r="N415" s="208">
        <v>0</v>
      </c>
      <c r="O415" s="208">
        <v>0</v>
      </c>
      <c r="P415" s="283"/>
      <c r="Q415" s="208">
        <v>0</v>
      </c>
      <c r="R415" s="208">
        <v>0</v>
      </c>
      <c r="S415" s="527"/>
      <c r="T415" s="208">
        <v>0</v>
      </c>
      <c r="U415" s="208">
        <v>0</v>
      </c>
      <c r="V415" s="283"/>
      <c r="W415" s="208">
        <v>0</v>
      </c>
      <c r="X415" s="208">
        <v>0</v>
      </c>
      <c r="Y415" s="283"/>
      <c r="Z415" s="208">
        <v>0</v>
      </c>
      <c r="AA415" s="208">
        <v>0</v>
      </c>
      <c r="AB415" s="283"/>
      <c r="AC415" s="208">
        <v>0</v>
      </c>
      <c r="AD415" s="208">
        <v>0</v>
      </c>
      <c r="AE415" s="283"/>
      <c r="AF415" s="208">
        <v>0</v>
      </c>
      <c r="AG415" s="208">
        <v>0</v>
      </c>
      <c r="AH415" s="283"/>
      <c r="AI415" s="208">
        <v>0</v>
      </c>
      <c r="AJ415" s="208">
        <v>0</v>
      </c>
      <c r="AK415" s="283"/>
      <c r="AL415" s="208">
        <f t="shared" ref="AL415:AM415" si="1195">AL423+AL429+AL436+AL443</f>
        <v>0</v>
      </c>
      <c r="AM415" s="208">
        <f t="shared" si="1195"/>
        <v>0</v>
      </c>
      <c r="AN415" s="283"/>
      <c r="AO415" s="208">
        <v>0</v>
      </c>
      <c r="AP415" s="208">
        <v>0</v>
      </c>
      <c r="AQ415" s="283"/>
      <c r="AR415" s="211"/>
    </row>
    <row r="416" spans="1:44" s="146" customFormat="1" ht="114.75" customHeight="1" x14ac:dyDescent="0.25">
      <c r="A416" s="761" t="s">
        <v>338</v>
      </c>
      <c r="B416" s="764" t="s">
        <v>339</v>
      </c>
      <c r="C416" s="764" t="s">
        <v>336</v>
      </c>
      <c r="D416" s="280" t="s">
        <v>41</v>
      </c>
      <c r="E416" s="200">
        <f t="shared" si="1179"/>
        <v>40000</v>
      </c>
      <c r="F416" s="200">
        <f t="shared" si="1179"/>
        <v>0</v>
      </c>
      <c r="G416" s="200">
        <f>F416/E416</f>
        <v>0</v>
      </c>
      <c r="H416" s="200">
        <f t="shared" ref="H416:AG416" si="1196">H417+H418+H419+H421+H422</f>
        <v>0</v>
      </c>
      <c r="I416" s="200">
        <f t="shared" si="1196"/>
        <v>0</v>
      </c>
      <c r="J416" s="200"/>
      <c r="K416" s="200">
        <f t="shared" si="1196"/>
        <v>0</v>
      </c>
      <c r="L416" s="200">
        <f t="shared" si="1196"/>
        <v>0</v>
      </c>
      <c r="M416" s="200"/>
      <c r="N416" s="200">
        <f t="shared" si="1196"/>
        <v>0</v>
      </c>
      <c r="O416" s="200">
        <f t="shared" si="1196"/>
        <v>0</v>
      </c>
      <c r="P416" s="200"/>
      <c r="Q416" s="200">
        <f t="shared" si="1196"/>
        <v>0</v>
      </c>
      <c r="R416" s="200">
        <f t="shared" si="1196"/>
        <v>0</v>
      </c>
      <c r="S416" s="200"/>
      <c r="T416" s="200">
        <f t="shared" si="1196"/>
        <v>0</v>
      </c>
      <c r="U416" s="200">
        <f t="shared" si="1196"/>
        <v>0</v>
      </c>
      <c r="V416" s="200"/>
      <c r="W416" s="200">
        <f t="shared" si="1196"/>
        <v>0</v>
      </c>
      <c r="X416" s="200">
        <f t="shared" si="1196"/>
        <v>0</v>
      </c>
      <c r="Y416" s="200"/>
      <c r="Z416" s="200">
        <f t="shared" si="1196"/>
        <v>0</v>
      </c>
      <c r="AA416" s="200">
        <f t="shared" si="1196"/>
        <v>0</v>
      </c>
      <c r="AB416" s="200"/>
      <c r="AC416" s="200">
        <f t="shared" si="1196"/>
        <v>0</v>
      </c>
      <c r="AD416" s="200">
        <f t="shared" si="1196"/>
        <v>0</v>
      </c>
      <c r="AE416" s="200"/>
      <c r="AF416" s="200">
        <f t="shared" si="1196"/>
        <v>0</v>
      </c>
      <c r="AG416" s="200">
        <f t="shared" si="1196"/>
        <v>0</v>
      </c>
      <c r="AH416" s="200"/>
      <c r="AI416" s="200">
        <f>AI417+AI418+AI419+AI421+AI422</f>
        <v>0</v>
      </c>
      <c r="AJ416" s="200">
        <f>AJ417+AJ418+AJ419+AJ421+AJ422</f>
        <v>0</v>
      </c>
      <c r="AK416" s="200"/>
      <c r="AL416" s="200">
        <f>AL417+AL418+AL419+AL421+AL422</f>
        <v>0</v>
      </c>
      <c r="AM416" s="200">
        <f>AM417+AM418+AM419+AM421+AM422</f>
        <v>0</v>
      </c>
      <c r="AN416" s="200"/>
      <c r="AO416" s="200">
        <f>AO417+AO418+AO419+AO421+AO422</f>
        <v>40000</v>
      </c>
      <c r="AP416" s="200">
        <f>AP417+AP418+AP419+AP421+AP422</f>
        <v>0</v>
      </c>
      <c r="AQ416" s="200"/>
      <c r="AR416" s="215" t="s">
        <v>339</v>
      </c>
    </row>
    <row r="417" spans="1:44" s="146" customFormat="1" ht="114.75" customHeight="1" x14ac:dyDescent="0.25">
      <c r="A417" s="762"/>
      <c r="B417" s="765"/>
      <c r="C417" s="765"/>
      <c r="D417" s="281" t="s">
        <v>37</v>
      </c>
      <c r="E417" s="283">
        <f t="shared" si="1179"/>
        <v>0</v>
      </c>
      <c r="F417" s="283">
        <f t="shared" si="1179"/>
        <v>0</v>
      </c>
      <c r="G417" s="283"/>
      <c r="H417" s="283"/>
      <c r="I417" s="283"/>
      <c r="J417" s="283"/>
      <c r="K417" s="283"/>
      <c r="L417" s="283"/>
      <c r="M417" s="283"/>
      <c r="N417" s="283"/>
      <c r="O417" s="283"/>
      <c r="P417" s="283"/>
      <c r="Q417" s="527"/>
      <c r="R417" s="527"/>
      <c r="S417" s="527"/>
      <c r="T417" s="283"/>
      <c r="U417" s="283"/>
      <c r="V417" s="283"/>
      <c r="W417" s="283"/>
      <c r="X417" s="283"/>
      <c r="Y417" s="283"/>
      <c r="Z417" s="283"/>
      <c r="AA417" s="283"/>
      <c r="AB417" s="283"/>
      <c r="AC417" s="283"/>
      <c r="AD417" s="283"/>
      <c r="AE417" s="283"/>
      <c r="AF417" s="283"/>
      <c r="AG417" s="283"/>
      <c r="AH417" s="283"/>
      <c r="AI417" s="283"/>
      <c r="AJ417" s="283"/>
      <c r="AK417" s="283"/>
      <c r="AL417" s="283"/>
      <c r="AM417" s="283"/>
      <c r="AN417" s="283"/>
      <c r="AO417" s="283"/>
      <c r="AP417" s="283"/>
      <c r="AQ417" s="283"/>
      <c r="AR417" s="283"/>
    </row>
    <row r="418" spans="1:44" s="146" customFormat="1" ht="114.75" customHeight="1" thickBot="1" x14ac:dyDescent="0.3">
      <c r="A418" s="762"/>
      <c r="B418" s="765"/>
      <c r="C418" s="765"/>
      <c r="D418" s="279" t="s">
        <v>2</v>
      </c>
      <c r="E418" s="283">
        <f t="shared" si="1179"/>
        <v>0</v>
      </c>
      <c r="F418" s="283">
        <f t="shared" si="1179"/>
        <v>0</v>
      </c>
      <c r="G418" s="283"/>
      <c r="H418" s="283"/>
      <c r="I418" s="283"/>
      <c r="J418" s="283"/>
      <c r="K418" s="283"/>
      <c r="L418" s="283"/>
      <c r="M418" s="283"/>
      <c r="N418" s="283"/>
      <c r="O418" s="283"/>
      <c r="P418" s="283"/>
      <c r="Q418" s="527"/>
      <c r="R418" s="527"/>
      <c r="S418" s="527"/>
      <c r="T418" s="283"/>
      <c r="U418" s="283"/>
      <c r="V418" s="283"/>
      <c r="W418" s="283"/>
      <c r="X418" s="283"/>
      <c r="Y418" s="283"/>
      <c r="Z418" s="283"/>
      <c r="AA418" s="283"/>
      <c r="AB418" s="283"/>
      <c r="AC418" s="283"/>
      <c r="AD418" s="283"/>
      <c r="AE418" s="283"/>
      <c r="AF418" s="283"/>
      <c r="AG418" s="283"/>
      <c r="AH418" s="283"/>
      <c r="AI418" s="283"/>
      <c r="AJ418" s="283"/>
      <c r="AK418" s="283"/>
      <c r="AL418" s="283"/>
      <c r="AM418" s="283"/>
      <c r="AN418" s="283"/>
      <c r="AO418" s="283"/>
      <c r="AP418" s="283"/>
      <c r="AQ418" s="283"/>
      <c r="AR418" s="283"/>
    </row>
    <row r="419" spans="1:44" s="146" customFormat="1" ht="114.75" customHeight="1" thickBot="1" x14ac:dyDescent="0.3">
      <c r="A419" s="762"/>
      <c r="B419" s="765"/>
      <c r="C419" s="765"/>
      <c r="D419" s="279" t="s">
        <v>284</v>
      </c>
      <c r="E419" s="200">
        <f t="shared" si="1179"/>
        <v>40000</v>
      </c>
      <c r="F419" s="283">
        <f>I419+L419+O419+R419+U419+X419+AA419+AD419+AG419+AJ419+AM419+AP419</f>
        <v>0</v>
      </c>
      <c r="G419" s="283">
        <f t="shared" si="1184"/>
        <v>0</v>
      </c>
      <c r="H419" s="283">
        <v>0</v>
      </c>
      <c r="I419" s="283">
        <v>0</v>
      </c>
      <c r="J419" s="283"/>
      <c r="K419" s="283">
        <v>0</v>
      </c>
      <c r="L419" s="283">
        <v>0</v>
      </c>
      <c r="M419" s="283"/>
      <c r="N419" s="283"/>
      <c r="O419" s="283">
        <v>0</v>
      </c>
      <c r="P419" s="283"/>
      <c r="Q419" s="527">
        <v>0</v>
      </c>
      <c r="R419" s="527">
        <v>0</v>
      </c>
      <c r="S419" s="527"/>
      <c r="T419" s="283">
        <v>0</v>
      </c>
      <c r="U419" s="283">
        <v>0</v>
      </c>
      <c r="V419" s="283"/>
      <c r="W419" s="283"/>
      <c r="X419" s="283">
        <v>0</v>
      </c>
      <c r="Y419" s="283"/>
      <c r="Z419" s="283"/>
      <c r="AA419" s="283">
        <v>0</v>
      </c>
      <c r="AB419" s="283"/>
      <c r="AC419" s="283">
        <v>0</v>
      </c>
      <c r="AD419" s="283">
        <v>0</v>
      </c>
      <c r="AE419" s="283"/>
      <c r="AF419" s="283"/>
      <c r="AG419" s="283">
        <v>0</v>
      </c>
      <c r="AH419" s="283"/>
      <c r="AI419" s="283">
        <v>0</v>
      </c>
      <c r="AJ419" s="283">
        <v>0</v>
      </c>
      <c r="AK419" s="283"/>
      <c r="AL419" s="283">
        <v>0</v>
      </c>
      <c r="AM419" s="283">
        <v>0</v>
      </c>
      <c r="AN419" s="283"/>
      <c r="AO419" s="283">
        <v>40000</v>
      </c>
      <c r="AP419" s="283">
        <v>0</v>
      </c>
      <c r="AQ419" s="283"/>
      <c r="AR419" s="207" t="s">
        <v>339</v>
      </c>
    </row>
    <row r="420" spans="1:44" s="146" customFormat="1" ht="354.75" customHeight="1" x14ac:dyDescent="0.25">
      <c r="A420" s="762"/>
      <c r="B420" s="765"/>
      <c r="C420" s="765"/>
      <c r="D420" s="279" t="s">
        <v>292</v>
      </c>
      <c r="E420" s="200">
        <f t="shared" si="1179"/>
        <v>0</v>
      </c>
      <c r="F420" s="200">
        <f t="shared" si="1179"/>
        <v>0</v>
      </c>
      <c r="G420" s="283"/>
      <c r="H420" s="283">
        <v>0</v>
      </c>
      <c r="I420" s="283">
        <v>0</v>
      </c>
      <c r="J420" s="283"/>
      <c r="K420" s="283">
        <v>0</v>
      </c>
      <c r="L420" s="283">
        <f t="shared" ref="L420" si="1197">L428+L434+L441+L448</f>
        <v>0</v>
      </c>
      <c r="M420" s="283"/>
      <c r="N420" s="283">
        <f t="shared" ref="N420" si="1198">N428+N434+N441+N448</f>
        <v>0</v>
      </c>
      <c r="O420" s="283">
        <v>0</v>
      </c>
      <c r="P420" s="283"/>
      <c r="Q420" s="527">
        <v>0</v>
      </c>
      <c r="R420" s="527">
        <f t="shared" ref="R420" si="1199">R428+R434+R441+R448</f>
        <v>0</v>
      </c>
      <c r="S420" s="527"/>
      <c r="T420" s="283">
        <f t="shared" ref="T420" si="1200">T428+T434+T441+T448</f>
        <v>0</v>
      </c>
      <c r="U420" s="283">
        <v>0</v>
      </c>
      <c r="V420" s="283"/>
      <c r="W420" s="283">
        <v>0</v>
      </c>
      <c r="X420" s="283">
        <f t="shared" ref="X420" si="1201">X428+X434+X441+X448</f>
        <v>0</v>
      </c>
      <c r="Y420" s="283"/>
      <c r="Z420" s="283">
        <f t="shared" ref="Z420" si="1202">Z428+Z434+Z441+Z448</f>
        <v>0</v>
      </c>
      <c r="AA420" s="283">
        <v>0</v>
      </c>
      <c r="AB420" s="283"/>
      <c r="AC420" s="283">
        <v>0</v>
      </c>
      <c r="AD420" s="283">
        <f t="shared" ref="AD420" si="1203">AD428+AD434+AD441+AD448</f>
        <v>0</v>
      </c>
      <c r="AE420" s="283"/>
      <c r="AF420" s="283">
        <f t="shared" ref="AF420" si="1204">AF428+AF434+AF441+AF448</f>
        <v>0</v>
      </c>
      <c r="AG420" s="283">
        <v>0</v>
      </c>
      <c r="AH420" s="283"/>
      <c r="AI420" s="283">
        <v>0</v>
      </c>
      <c r="AJ420" s="283">
        <f>AJ428+AJ434+AJ441+AJ448</f>
        <v>0</v>
      </c>
      <c r="AK420" s="283"/>
      <c r="AL420" s="283">
        <v>0</v>
      </c>
      <c r="AM420" s="283">
        <v>0</v>
      </c>
      <c r="AN420" s="283"/>
      <c r="AO420" s="283">
        <v>0</v>
      </c>
      <c r="AP420" s="283">
        <v>0</v>
      </c>
      <c r="AQ420" s="283"/>
      <c r="AR420" s="207"/>
    </row>
    <row r="421" spans="1:44" s="146" customFormat="1" ht="114.75" customHeight="1" x14ac:dyDescent="0.25">
      <c r="A421" s="762"/>
      <c r="B421" s="765"/>
      <c r="C421" s="765"/>
      <c r="D421" s="279" t="s">
        <v>285</v>
      </c>
      <c r="E421" s="283">
        <f t="shared" si="1179"/>
        <v>0</v>
      </c>
      <c r="F421" s="283">
        <f t="shared" si="1179"/>
        <v>0</v>
      </c>
      <c r="G421" s="283"/>
      <c r="H421" s="283">
        <v>0</v>
      </c>
      <c r="I421" s="283">
        <v>0</v>
      </c>
      <c r="J421" s="283"/>
      <c r="K421" s="283">
        <v>0</v>
      </c>
      <c r="L421" s="283">
        <v>0</v>
      </c>
      <c r="M421" s="283"/>
      <c r="N421" s="283">
        <v>0</v>
      </c>
      <c r="O421" s="283">
        <v>0</v>
      </c>
      <c r="P421" s="283"/>
      <c r="Q421" s="527">
        <v>0</v>
      </c>
      <c r="R421" s="527">
        <v>0</v>
      </c>
      <c r="S421" s="527"/>
      <c r="T421" s="283">
        <v>0</v>
      </c>
      <c r="U421" s="283">
        <v>0</v>
      </c>
      <c r="V421" s="283"/>
      <c r="W421" s="283">
        <v>0</v>
      </c>
      <c r="X421" s="283">
        <v>0</v>
      </c>
      <c r="Y421" s="283"/>
      <c r="Z421" s="283">
        <v>0</v>
      </c>
      <c r="AA421" s="283">
        <v>0</v>
      </c>
      <c r="AB421" s="283"/>
      <c r="AC421" s="283">
        <v>0</v>
      </c>
      <c r="AD421" s="283">
        <v>0</v>
      </c>
      <c r="AE421" s="283"/>
      <c r="AF421" s="283">
        <v>0</v>
      </c>
      <c r="AG421" s="283">
        <v>0</v>
      </c>
      <c r="AH421" s="283"/>
      <c r="AI421" s="283">
        <v>0</v>
      </c>
      <c r="AJ421" s="283">
        <v>0</v>
      </c>
      <c r="AK421" s="283"/>
      <c r="AL421" s="283">
        <v>0</v>
      </c>
      <c r="AM421" s="283">
        <v>0</v>
      </c>
      <c r="AN421" s="283"/>
      <c r="AO421" s="283">
        <v>0</v>
      </c>
      <c r="AP421" s="283">
        <v>0</v>
      </c>
      <c r="AQ421" s="283"/>
      <c r="AR421" s="207"/>
    </row>
    <row r="422" spans="1:44" s="146" customFormat="1" ht="114.75" customHeight="1" thickBot="1" x14ac:dyDescent="0.3">
      <c r="A422" s="763"/>
      <c r="B422" s="766"/>
      <c r="C422" s="766"/>
      <c r="D422" s="282" t="s">
        <v>43</v>
      </c>
      <c r="E422" s="283">
        <f t="shared" si="1179"/>
        <v>0</v>
      </c>
      <c r="F422" s="283">
        <f t="shared" si="1179"/>
        <v>0</v>
      </c>
      <c r="G422" s="283"/>
      <c r="H422" s="208">
        <v>0</v>
      </c>
      <c r="I422" s="208">
        <v>0</v>
      </c>
      <c r="J422" s="283"/>
      <c r="K422" s="208">
        <v>0</v>
      </c>
      <c r="L422" s="208">
        <v>0</v>
      </c>
      <c r="M422" s="283"/>
      <c r="N422" s="208">
        <v>0</v>
      </c>
      <c r="O422" s="208">
        <v>0</v>
      </c>
      <c r="P422" s="283"/>
      <c r="Q422" s="208">
        <v>0</v>
      </c>
      <c r="R422" s="208">
        <v>0</v>
      </c>
      <c r="S422" s="527"/>
      <c r="T422" s="208">
        <v>0</v>
      </c>
      <c r="U422" s="208">
        <v>0</v>
      </c>
      <c r="V422" s="283"/>
      <c r="W422" s="208">
        <v>0</v>
      </c>
      <c r="X422" s="208">
        <v>0</v>
      </c>
      <c r="Y422" s="283"/>
      <c r="Z422" s="208">
        <v>0</v>
      </c>
      <c r="AA422" s="208">
        <v>0</v>
      </c>
      <c r="AB422" s="283"/>
      <c r="AC422" s="208">
        <v>0</v>
      </c>
      <c r="AD422" s="208">
        <v>0</v>
      </c>
      <c r="AE422" s="283"/>
      <c r="AF422" s="208">
        <v>0</v>
      </c>
      <c r="AG422" s="208">
        <v>0</v>
      </c>
      <c r="AH422" s="283"/>
      <c r="AI422" s="208">
        <v>0</v>
      </c>
      <c r="AJ422" s="208">
        <v>0</v>
      </c>
      <c r="AK422" s="283"/>
      <c r="AL422" s="208">
        <v>0</v>
      </c>
      <c r="AM422" s="208">
        <v>0</v>
      </c>
      <c r="AN422" s="283"/>
      <c r="AO422" s="208">
        <v>0</v>
      </c>
      <c r="AP422" s="208">
        <v>0</v>
      </c>
      <c r="AQ422" s="283"/>
      <c r="AR422" s="211"/>
    </row>
    <row r="423" spans="1:44" s="146" customFormat="1" ht="114.75" customHeight="1" x14ac:dyDescent="0.25">
      <c r="A423" s="761" t="s">
        <v>340</v>
      </c>
      <c r="B423" s="764" t="s">
        <v>341</v>
      </c>
      <c r="C423" s="764" t="s">
        <v>336</v>
      </c>
      <c r="D423" s="280" t="s">
        <v>41</v>
      </c>
      <c r="E423" s="200">
        <f t="shared" si="1179"/>
        <v>0</v>
      </c>
      <c r="F423" s="200">
        <f t="shared" si="1179"/>
        <v>0</v>
      </c>
      <c r="G423" s="213"/>
      <c r="H423" s="212">
        <f t="shared" ref="H423:AG423" si="1205">H424+H425+H426+H428+H429</f>
        <v>0</v>
      </c>
      <c r="I423" s="212">
        <f t="shared" si="1205"/>
        <v>0</v>
      </c>
      <c r="J423" s="212"/>
      <c r="K423" s="212">
        <f t="shared" si="1205"/>
        <v>0</v>
      </c>
      <c r="L423" s="212">
        <f t="shared" si="1205"/>
        <v>0</v>
      </c>
      <c r="M423" s="200"/>
      <c r="N423" s="212">
        <f t="shared" si="1205"/>
        <v>0</v>
      </c>
      <c r="O423" s="212">
        <f t="shared" si="1205"/>
        <v>0</v>
      </c>
      <c r="P423" s="200"/>
      <c r="Q423" s="212">
        <f t="shared" si="1205"/>
        <v>0</v>
      </c>
      <c r="R423" s="212">
        <f t="shared" si="1205"/>
        <v>0</v>
      </c>
      <c r="S423" s="200"/>
      <c r="T423" s="212">
        <f t="shared" si="1205"/>
        <v>0</v>
      </c>
      <c r="U423" s="212">
        <f t="shared" si="1205"/>
        <v>0</v>
      </c>
      <c r="V423" s="200"/>
      <c r="W423" s="212">
        <f t="shared" si="1205"/>
        <v>0</v>
      </c>
      <c r="X423" s="212">
        <f t="shared" si="1205"/>
        <v>0</v>
      </c>
      <c r="Y423" s="200"/>
      <c r="Z423" s="212">
        <f t="shared" si="1205"/>
        <v>0</v>
      </c>
      <c r="AA423" s="212">
        <f t="shared" si="1205"/>
        <v>0</v>
      </c>
      <c r="AB423" s="200"/>
      <c r="AC423" s="212">
        <f t="shared" si="1205"/>
        <v>0</v>
      </c>
      <c r="AD423" s="212">
        <f t="shared" si="1205"/>
        <v>0</v>
      </c>
      <c r="AE423" s="200"/>
      <c r="AF423" s="212">
        <f t="shared" si="1205"/>
        <v>0</v>
      </c>
      <c r="AG423" s="212">
        <f t="shared" si="1205"/>
        <v>0</v>
      </c>
      <c r="AH423" s="200"/>
      <c r="AI423" s="212">
        <f>AI424+AI425+AI426+AI428+AI429</f>
        <v>0</v>
      </c>
      <c r="AJ423" s="212">
        <f>AJ424+AJ425+AJ426+AJ428+AJ429</f>
        <v>0</v>
      </c>
      <c r="AK423" s="200"/>
      <c r="AL423" s="212">
        <f>AL424+AL425+AL426+AL428+AL429</f>
        <v>0</v>
      </c>
      <c r="AM423" s="212">
        <f>AM424+AM425+AM426+AM428+AM429</f>
        <v>0</v>
      </c>
      <c r="AN423" s="200"/>
      <c r="AO423" s="212">
        <f>AO424+AO425+AO426+AO428+AO429</f>
        <v>0</v>
      </c>
      <c r="AP423" s="212">
        <f>AP424+AP425+AP426+AP428+AP429</f>
        <v>0</v>
      </c>
      <c r="AQ423" s="200"/>
      <c r="AR423" s="216"/>
    </row>
    <row r="424" spans="1:44" s="146" customFormat="1" ht="114.75" customHeight="1" x14ac:dyDescent="0.25">
      <c r="A424" s="762"/>
      <c r="B424" s="765"/>
      <c r="C424" s="765"/>
      <c r="D424" s="281" t="s">
        <v>37</v>
      </c>
      <c r="E424" s="283">
        <f t="shared" si="1179"/>
        <v>0</v>
      </c>
      <c r="F424" s="283">
        <f t="shared" si="1179"/>
        <v>0</v>
      </c>
      <c r="G424" s="205"/>
      <c r="H424" s="205"/>
      <c r="I424" s="205"/>
      <c r="J424" s="205"/>
      <c r="K424" s="205"/>
      <c r="L424" s="205"/>
      <c r="M424" s="283"/>
      <c r="N424" s="205"/>
      <c r="O424" s="205"/>
      <c r="P424" s="283"/>
      <c r="Q424" s="205"/>
      <c r="R424" s="205"/>
      <c r="S424" s="527"/>
      <c r="T424" s="205"/>
      <c r="U424" s="205"/>
      <c r="V424" s="283"/>
      <c r="W424" s="205"/>
      <c r="X424" s="205"/>
      <c r="Y424" s="283"/>
      <c r="Z424" s="205"/>
      <c r="AA424" s="205"/>
      <c r="AB424" s="283"/>
      <c r="AC424" s="205"/>
      <c r="AD424" s="205"/>
      <c r="AE424" s="283"/>
      <c r="AF424" s="205"/>
      <c r="AG424" s="205"/>
      <c r="AH424" s="283"/>
      <c r="AI424" s="205"/>
      <c r="AJ424" s="205"/>
      <c r="AK424" s="283"/>
      <c r="AL424" s="205"/>
      <c r="AM424" s="205"/>
      <c r="AN424" s="283"/>
      <c r="AO424" s="205"/>
      <c r="AP424" s="205"/>
      <c r="AQ424" s="283"/>
      <c r="AR424" s="217"/>
    </row>
    <row r="425" spans="1:44" s="146" customFormat="1" ht="114.75" customHeight="1" x14ac:dyDescent="0.25">
      <c r="A425" s="762"/>
      <c r="B425" s="765"/>
      <c r="C425" s="765"/>
      <c r="D425" s="279" t="s">
        <v>2</v>
      </c>
      <c r="E425" s="283">
        <f t="shared" si="1179"/>
        <v>0</v>
      </c>
      <c r="F425" s="283">
        <f t="shared" si="1179"/>
        <v>0</v>
      </c>
      <c r="G425" s="205"/>
      <c r="H425" s="205"/>
      <c r="I425" s="205"/>
      <c r="J425" s="205"/>
      <c r="K425" s="205"/>
      <c r="L425" s="205"/>
      <c r="M425" s="283"/>
      <c r="N425" s="205"/>
      <c r="O425" s="205"/>
      <c r="P425" s="283"/>
      <c r="Q425" s="205"/>
      <c r="R425" s="205"/>
      <c r="S425" s="527"/>
      <c r="T425" s="205"/>
      <c r="U425" s="205"/>
      <c r="V425" s="283"/>
      <c r="W425" s="205"/>
      <c r="X425" s="205"/>
      <c r="Y425" s="283"/>
      <c r="Z425" s="205"/>
      <c r="AA425" s="205"/>
      <c r="AB425" s="283"/>
      <c r="AC425" s="205"/>
      <c r="AD425" s="205"/>
      <c r="AE425" s="283"/>
      <c r="AF425" s="205"/>
      <c r="AG425" s="205"/>
      <c r="AH425" s="283"/>
      <c r="AI425" s="205"/>
      <c r="AJ425" s="205"/>
      <c r="AK425" s="283"/>
      <c r="AL425" s="205"/>
      <c r="AM425" s="205"/>
      <c r="AN425" s="283"/>
      <c r="AO425" s="205"/>
      <c r="AP425" s="205"/>
      <c r="AQ425" s="283"/>
      <c r="AR425" s="217"/>
    </row>
    <row r="426" spans="1:44" s="146" customFormat="1" ht="114.75" customHeight="1" thickBot="1" x14ac:dyDescent="0.3">
      <c r="A426" s="762"/>
      <c r="B426" s="765"/>
      <c r="C426" s="765"/>
      <c r="D426" s="279" t="s">
        <v>284</v>
      </c>
      <c r="E426" s="283">
        <f t="shared" si="1179"/>
        <v>0</v>
      </c>
      <c r="F426" s="283">
        <f t="shared" si="1179"/>
        <v>0</v>
      </c>
      <c r="G426" s="205"/>
      <c r="H426" s="205"/>
      <c r="I426" s="205"/>
      <c r="J426" s="205"/>
      <c r="K426" s="205"/>
      <c r="L426" s="205"/>
      <c r="M426" s="283"/>
      <c r="N426" s="205"/>
      <c r="O426" s="205"/>
      <c r="P426" s="283"/>
      <c r="Q426" s="205"/>
      <c r="R426" s="205"/>
      <c r="S426" s="527"/>
      <c r="T426" s="205"/>
      <c r="U426" s="205"/>
      <c r="V426" s="283"/>
      <c r="W426" s="205"/>
      <c r="X426" s="205"/>
      <c r="Y426" s="283"/>
      <c r="Z426" s="205"/>
      <c r="AA426" s="205"/>
      <c r="AB426" s="283"/>
      <c r="AC426" s="205"/>
      <c r="AD426" s="205"/>
      <c r="AE426" s="283"/>
      <c r="AF426" s="205"/>
      <c r="AG426" s="205"/>
      <c r="AH426" s="283"/>
      <c r="AI426" s="205"/>
      <c r="AJ426" s="205"/>
      <c r="AK426" s="283"/>
      <c r="AL426" s="205"/>
      <c r="AM426" s="205"/>
      <c r="AN426" s="283"/>
      <c r="AO426" s="205"/>
      <c r="AP426" s="205"/>
      <c r="AQ426" s="283"/>
      <c r="AR426" s="217"/>
    </row>
    <row r="427" spans="1:44" s="146" customFormat="1" ht="351" customHeight="1" x14ac:dyDescent="0.25">
      <c r="A427" s="762"/>
      <c r="B427" s="765"/>
      <c r="C427" s="765"/>
      <c r="D427" s="279" t="s">
        <v>292</v>
      </c>
      <c r="E427" s="200">
        <f t="shared" si="1179"/>
        <v>0</v>
      </c>
      <c r="F427" s="200">
        <f t="shared" si="1179"/>
        <v>0</v>
      </c>
      <c r="G427" s="205"/>
      <c r="H427" s="205"/>
      <c r="I427" s="205"/>
      <c r="J427" s="205"/>
      <c r="K427" s="205"/>
      <c r="L427" s="205"/>
      <c r="M427" s="283"/>
      <c r="N427" s="205"/>
      <c r="O427" s="205"/>
      <c r="P427" s="283"/>
      <c r="Q427" s="205"/>
      <c r="R427" s="205"/>
      <c r="S427" s="527"/>
      <c r="T427" s="205"/>
      <c r="U427" s="205"/>
      <c r="V427" s="283"/>
      <c r="W427" s="205"/>
      <c r="X427" s="205"/>
      <c r="Y427" s="283"/>
      <c r="Z427" s="205"/>
      <c r="AA427" s="205"/>
      <c r="AB427" s="283"/>
      <c r="AC427" s="205"/>
      <c r="AD427" s="205"/>
      <c r="AE427" s="283"/>
      <c r="AF427" s="205"/>
      <c r="AG427" s="205"/>
      <c r="AH427" s="283"/>
      <c r="AI427" s="205"/>
      <c r="AJ427" s="205"/>
      <c r="AK427" s="283"/>
      <c r="AL427" s="205"/>
      <c r="AM427" s="205"/>
      <c r="AN427" s="283"/>
      <c r="AO427" s="205"/>
      <c r="AP427" s="205"/>
      <c r="AQ427" s="283"/>
      <c r="AR427" s="217"/>
    </row>
    <row r="428" spans="1:44" s="146" customFormat="1" ht="114.75" customHeight="1" x14ac:dyDescent="0.25">
      <c r="A428" s="762"/>
      <c r="B428" s="765"/>
      <c r="C428" s="765"/>
      <c r="D428" s="279" t="s">
        <v>285</v>
      </c>
      <c r="E428" s="283">
        <f t="shared" si="1179"/>
        <v>0</v>
      </c>
      <c r="F428" s="283">
        <f t="shared" si="1179"/>
        <v>0</v>
      </c>
      <c r="G428" s="205"/>
      <c r="H428" s="205"/>
      <c r="I428" s="205"/>
      <c r="J428" s="205"/>
      <c r="K428" s="205"/>
      <c r="L428" s="205"/>
      <c r="M428" s="283"/>
      <c r="N428" s="205"/>
      <c r="O428" s="205"/>
      <c r="P428" s="283"/>
      <c r="Q428" s="205"/>
      <c r="R428" s="205"/>
      <c r="S428" s="527"/>
      <c r="T428" s="205"/>
      <c r="U428" s="205"/>
      <c r="V428" s="283"/>
      <c r="W428" s="205"/>
      <c r="X428" s="205"/>
      <c r="Y428" s="283"/>
      <c r="Z428" s="205"/>
      <c r="AA428" s="205"/>
      <c r="AB428" s="283"/>
      <c r="AC428" s="205"/>
      <c r="AD428" s="205"/>
      <c r="AE428" s="283"/>
      <c r="AF428" s="205"/>
      <c r="AG428" s="205"/>
      <c r="AH428" s="283"/>
      <c r="AI428" s="205"/>
      <c r="AJ428" s="205"/>
      <c r="AK428" s="283"/>
      <c r="AL428" s="205"/>
      <c r="AM428" s="205"/>
      <c r="AN428" s="283"/>
      <c r="AO428" s="205"/>
      <c r="AP428" s="205"/>
      <c r="AQ428" s="283"/>
      <c r="AR428" s="217"/>
    </row>
    <row r="429" spans="1:44" s="146" customFormat="1" ht="114.75" customHeight="1" thickBot="1" x14ac:dyDescent="0.3">
      <c r="A429" s="763"/>
      <c r="B429" s="766"/>
      <c r="C429" s="766"/>
      <c r="D429" s="282" t="s">
        <v>43</v>
      </c>
      <c r="E429" s="283">
        <f t="shared" si="1179"/>
        <v>0</v>
      </c>
      <c r="F429" s="283">
        <f t="shared" si="1179"/>
        <v>0</v>
      </c>
      <c r="G429" s="210"/>
      <c r="H429" s="210"/>
      <c r="I429" s="210"/>
      <c r="J429" s="210"/>
      <c r="K429" s="210"/>
      <c r="L429" s="210"/>
      <c r="M429" s="283"/>
      <c r="N429" s="210"/>
      <c r="O429" s="210"/>
      <c r="P429" s="283"/>
      <c r="Q429" s="210"/>
      <c r="R429" s="210"/>
      <c r="S429" s="527"/>
      <c r="T429" s="210"/>
      <c r="U429" s="210"/>
      <c r="V429" s="283"/>
      <c r="W429" s="210"/>
      <c r="X429" s="210"/>
      <c r="Y429" s="283"/>
      <c r="Z429" s="210"/>
      <c r="AA429" s="210"/>
      <c r="AB429" s="283"/>
      <c r="AC429" s="210"/>
      <c r="AD429" s="210"/>
      <c r="AE429" s="283"/>
      <c r="AF429" s="210"/>
      <c r="AG429" s="210"/>
      <c r="AH429" s="283"/>
      <c r="AI429" s="210"/>
      <c r="AJ429" s="210"/>
      <c r="AK429" s="283"/>
      <c r="AL429" s="210"/>
      <c r="AM429" s="210"/>
      <c r="AN429" s="283"/>
      <c r="AO429" s="210"/>
      <c r="AP429" s="210"/>
      <c r="AQ429" s="283"/>
      <c r="AR429" s="218"/>
    </row>
    <row r="430" spans="1:44" s="146" customFormat="1" ht="178.5" customHeight="1" x14ac:dyDescent="0.25">
      <c r="A430" s="761" t="s">
        <v>342</v>
      </c>
      <c r="B430" s="764" t="s">
        <v>343</v>
      </c>
      <c r="C430" s="764" t="s">
        <v>336</v>
      </c>
      <c r="D430" s="280" t="s">
        <v>41</v>
      </c>
      <c r="E430" s="200">
        <f t="shared" si="1179"/>
        <v>36915.050000000003</v>
      </c>
      <c r="F430" s="200">
        <f t="shared" si="1179"/>
        <v>0</v>
      </c>
      <c r="G430" s="200">
        <f t="shared" si="1184"/>
        <v>0</v>
      </c>
      <c r="H430" s="200">
        <f t="shared" ref="H430:AG430" si="1206">H431+H432+H433+H435+H436</f>
        <v>0</v>
      </c>
      <c r="I430" s="200">
        <f t="shared" si="1206"/>
        <v>0</v>
      </c>
      <c r="J430" s="200"/>
      <c r="K430" s="200">
        <f t="shared" si="1206"/>
        <v>0</v>
      </c>
      <c r="L430" s="200">
        <f t="shared" si="1206"/>
        <v>0</v>
      </c>
      <c r="M430" s="200"/>
      <c r="N430" s="200">
        <f t="shared" si="1206"/>
        <v>0</v>
      </c>
      <c r="O430" s="200">
        <f t="shared" si="1206"/>
        <v>0</v>
      </c>
      <c r="P430" s="200"/>
      <c r="Q430" s="200">
        <f t="shared" si="1206"/>
        <v>0</v>
      </c>
      <c r="R430" s="200">
        <f t="shared" si="1206"/>
        <v>0</v>
      </c>
      <c r="S430" s="200"/>
      <c r="T430" s="200">
        <f t="shared" si="1206"/>
        <v>0</v>
      </c>
      <c r="U430" s="200">
        <f t="shared" si="1206"/>
        <v>0</v>
      </c>
      <c r="V430" s="200"/>
      <c r="W430" s="200">
        <f t="shared" si="1206"/>
        <v>0</v>
      </c>
      <c r="X430" s="200">
        <f t="shared" si="1206"/>
        <v>0</v>
      </c>
      <c r="Y430" s="200"/>
      <c r="Z430" s="200">
        <f t="shared" si="1206"/>
        <v>3845.9</v>
      </c>
      <c r="AA430" s="200">
        <f t="shared" si="1206"/>
        <v>0</v>
      </c>
      <c r="AB430" s="200"/>
      <c r="AC430" s="200">
        <f t="shared" si="1206"/>
        <v>0</v>
      </c>
      <c r="AD430" s="200">
        <f t="shared" si="1206"/>
        <v>0</v>
      </c>
      <c r="AE430" s="200"/>
      <c r="AF430" s="200">
        <f t="shared" si="1206"/>
        <v>0</v>
      </c>
      <c r="AG430" s="200">
        <f t="shared" si="1206"/>
        <v>0</v>
      </c>
      <c r="AH430" s="200"/>
      <c r="AI430" s="200">
        <f>AI431+AI432+AI433+AI435+AI436</f>
        <v>33069.15</v>
      </c>
      <c r="AJ430" s="200">
        <f>AJ431+AJ432+AJ433+AJ435+AJ436</f>
        <v>0</v>
      </c>
      <c r="AK430" s="200"/>
      <c r="AL430" s="200">
        <f>AL431+AL432+AL433+AL435+AL436</f>
        <v>0</v>
      </c>
      <c r="AM430" s="200">
        <f>AM431+AM432+AM433+AM435+AM436</f>
        <v>0</v>
      </c>
      <c r="AN430" s="200"/>
      <c r="AO430" s="200">
        <f>AO431+AO432+AO433+AO435+AO436</f>
        <v>0</v>
      </c>
      <c r="AP430" s="200">
        <f>AP431+AP432+AP433+AP435+AP436</f>
        <v>0</v>
      </c>
      <c r="AQ430" s="200">
        <v>0</v>
      </c>
      <c r="AR430" s="216" t="s">
        <v>482</v>
      </c>
    </row>
    <row r="431" spans="1:44" s="146" customFormat="1" ht="114.75" customHeight="1" x14ac:dyDescent="0.25">
      <c r="A431" s="762"/>
      <c r="B431" s="765"/>
      <c r="C431" s="765"/>
      <c r="D431" s="281" t="s">
        <v>37</v>
      </c>
      <c r="E431" s="283">
        <f t="shared" si="1179"/>
        <v>0</v>
      </c>
      <c r="F431" s="283">
        <f t="shared" si="1179"/>
        <v>0</v>
      </c>
      <c r="G431" s="283"/>
      <c r="H431" s="283">
        <v>0</v>
      </c>
      <c r="I431" s="283">
        <v>0</v>
      </c>
      <c r="J431" s="283"/>
      <c r="K431" s="283">
        <v>0</v>
      </c>
      <c r="L431" s="283"/>
      <c r="M431" s="283"/>
      <c r="N431" s="283"/>
      <c r="O431" s="283">
        <v>0</v>
      </c>
      <c r="P431" s="283"/>
      <c r="Q431" s="527">
        <v>0</v>
      </c>
      <c r="R431" s="527"/>
      <c r="S431" s="527"/>
      <c r="T431" s="283"/>
      <c r="U431" s="283">
        <v>0</v>
      </c>
      <c r="V431" s="283"/>
      <c r="W431" s="283">
        <v>0</v>
      </c>
      <c r="X431" s="283"/>
      <c r="Y431" s="283"/>
      <c r="Z431" s="283"/>
      <c r="AA431" s="283">
        <v>0</v>
      </c>
      <c r="AB431" s="283"/>
      <c r="AC431" s="283">
        <v>0</v>
      </c>
      <c r="AD431" s="283"/>
      <c r="AE431" s="283"/>
      <c r="AF431" s="283"/>
      <c r="AG431" s="283">
        <v>0</v>
      </c>
      <c r="AH431" s="283"/>
      <c r="AI431" s="283">
        <v>0</v>
      </c>
      <c r="AJ431" s="283"/>
      <c r="AK431" s="283"/>
      <c r="AL431" s="283">
        <v>0</v>
      </c>
      <c r="AM431" s="283">
        <v>0</v>
      </c>
      <c r="AN431" s="283"/>
      <c r="AO431" s="283">
        <v>0</v>
      </c>
      <c r="AP431" s="283">
        <v>0</v>
      </c>
      <c r="AQ431" s="283"/>
      <c r="AR431" s="217"/>
    </row>
    <row r="432" spans="1:44" s="146" customFormat="1" ht="114.75" customHeight="1" x14ac:dyDescent="0.25">
      <c r="A432" s="762"/>
      <c r="B432" s="765"/>
      <c r="C432" s="765"/>
      <c r="D432" s="279" t="s">
        <v>2</v>
      </c>
      <c r="E432" s="283">
        <f t="shared" si="1179"/>
        <v>0</v>
      </c>
      <c r="F432" s="283">
        <f t="shared" si="1179"/>
        <v>0</v>
      </c>
      <c r="G432" s="283"/>
      <c r="H432" s="283">
        <v>0</v>
      </c>
      <c r="I432" s="283">
        <v>0</v>
      </c>
      <c r="J432" s="283"/>
      <c r="K432" s="283">
        <v>0</v>
      </c>
      <c r="L432" s="283"/>
      <c r="M432" s="283"/>
      <c r="N432" s="283">
        <v>0</v>
      </c>
      <c r="O432" s="283">
        <v>0</v>
      </c>
      <c r="P432" s="283"/>
      <c r="Q432" s="527">
        <v>0</v>
      </c>
      <c r="R432" s="527"/>
      <c r="S432" s="527"/>
      <c r="T432" s="283"/>
      <c r="U432" s="283">
        <v>0</v>
      </c>
      <c r="V432" s="283"/>
      <c r="W432" s="283"/>
      <c r="X432" s="283"/>
      <c r="Y432" s="283"/>
      <c r="Z432" s="283"/>
      <c r="AA432" s="283">
        <v>0</v>
      </c>
      <c r="AB432" s="283"/>
      <c r="AC432" s="283"/>
      <c r="AD432" s="283"/>
      <c r="AE432" s="283"/>
      <c r="AF432" s="283"/>
      <c r="AG432" s="283">
        <v>0</v>
      </c>
      <c r="AH432" s="283"/>
      <c r="AI432" s="283"/>
      <c r="AJ432" s="283"/>
      <c r="AK432" s="283"/>
      <c r="AL432" s="283"/>
      <c r="AM432" s="283">
        <v>0</v>
      </c>
      <c r="AN432" s="283"/>
      <c r="AO432" s="283">
        <v>0</v>
      </c>
      <c r="AP432" s="283">
        <v>0</v>
      </c>
      <c r="AQ432" s="283"/>
      <c r="AR432" s="217"/>
    </row>
    <row r="433" spans="1:44" s="146" customFormat="1" ht="162" customHeight="1" thickBot="1" x14ac:dyDescent="0.3">
      <c r="A433" s="762"/>
      <c r="B433" s="765"/>
      <c r="C433" s="765"/>
      <c r="D433" s="279" t="s">
        <v>284</v>
      </c>
      <c r="E433" s="283">
        <f t="shared" si="1179"/>
        <v>36915.050000000003</v>
      </c>
      <c r="F433" s="283">
        <f t="shared" si="1179"/>
        <v>0</v>
      </c>
      <c r="G433" s="283">
        <f t="shared" si="1184"/>
        <v>0</v>
      </c>
      <c r="H433" s="283">
        <v>0</v>
      </c>
      <c r="I433" s="283">
        <v>0</v>
      </c>
      <c r="J433" s="283"/>
      <c r="K433" s="283">
        <v>0</v>
      </c>
      <c r="L433" s="283"/>
      <c r="M433" s="283"/>
      <c r="N433" s="283">
        <v>0</v>
      </c>
      <c r="O433" s="283">
        <v>0</v>
      </c>
      <c r="P433" s="283"/>
      <c r="Q433" s="527">
        <v>0</v>
      </c>
      <c r="R433" s="527"/>
      <c r="S433" s="527"/>
      <c r="T433" s="283"/>
      <c r="U433" s="283">
        <v>0</v>
      </c>
      <c r="V433" s="283"/>
      <c r="W433" s="283"/>
      <c r="X433" s="283"/>
      <c r="Y433" s="283"/>
      <c r="Z433" s="283">
        <v>3845.9</v>
      </c>
      <c r="AA433" s="283">
        <v>0</v>
      </c>
      <c r="AB433" s="283"/>
      <c r="AC433" s="283">
        <v>0</v>
      </c>
      <c r="AD433" s="283"/>
      <c r="AE433" s="283"/>
      <c r="AF433" s="283"/>
      <c r="AG433" s="283">
        <v>0</v>
      </c>
      <c r="AH433" s="283"/>
      <c r="AI433" s="283">
        <v>33069.15</v>
      </c>
      <c r="AJ433" s="283"/>
      <c r="AK433" s="283"/>
      <c r="AL433" s="283">
        <v>0</v>
      </c>
      <c r="AM433" s="283">
        <v>0</v>
      </c>
      <c r="AN433" s="283"/>
      <c r="AO433" s="283"/>
      <c r="AP433" s="283">
        <v>0</v>
      </c>
      <c r="AQ433" s="283">
        <v>0</v>
      </c>
      <c r="AR433" s="217" t="s">
        <v>482</v>
      </c>
    </row>
    <row r="434" spans="1:44" s="146" customFormat="1" ht="349.5" customHeight="1" x14ac:dyDescent="0.25">
      <c r="A434" s="762"/>
      <c r="B434" s="765"/>
      <c r="C434" s="765"/>
      <c r="D434" s="279" t="s">
        <v>292</v>
      </c>
      <c r="E434" s="200">
        <f t="shared" si="1179"/>
        <v>0</v>
      </c>
      <c r="F434" s="200">
        <f t="shared" si="1179"/>
        <v>0</v>
      </c>
      <c r="G434" s="283"/>
      <c r="H434" s="283">
        <f t="shared" ref="H434" si="1207">H442+H448+H455+H463</f>
        <v>0</v>
      </c>
      <c r="I434" s="283">
        <f t="shared" ref="I434:AG434" si="1208">I442+I448+I455+I463</f>
        <v>0</v>
      </c>
      <c r="J434" s="283"/>
      <c r="K434" s="283">
        <f t="shared" si="1208"/>
        <v>0</v>
      </c>
      <c r="L434" s="283"/>
      <c r="M434" s="283"/>
      <c r="N434" s="283"/>
      <c r="O434" s="283">
        <f t="shared" si="1208"/>
        <v>0</v>
      </c>
      <c r="P434" s="283"/>
      <c r="Q434" s="527">
        <f t="shared" si="1208"/>
        <v>0</v>
      </c>
      <c r="R434" s="527"/>
      <c r="S434" s="527"/>
      <c r="T434" s="283"/>
      <c r="U434" s="283">
        <f t="shared" si="1208"/>
        <v>0</v>
      </c>
      <c r="V434" s="283"/>
      <c r="W434" s="283">
        <f t="shared" si="1208"/>
        <v>0</v>
      </c>
      <c r="X434" s="283"/>
      <c r="Y434" s="283"/>
      <c r="Z434" s="283"/>
      <c r="AA434" s="283">
        <f t="shared" si="1208"/>
        <v>0</v>
      </c>
      <c r="AB434" s="283"/>
      <c r="AC434" s="283">
        <f t="shared" si="1208"/>
        <v>0</v>
      </c>
      <c r="AD434" s="283"/>
      <c r="AE434" s="283"/>
      <c r="AF434" s="283"/>
      <c r="AG434" s="283">
        <f t="shared" si="1208"/>
        <v>0</v>
      </c>
      <c r="AH434" s="283"/>
      <c r="AI434" s="283">
        <f t="shared" ref="AI434" si="1209">AI442+AI448+AI455+AI463</f>
        <v>0</v>
      </c>
      <c r="AJ434" s="283"/>
      <c r="AK434" s="283"/>
      <c r="AL434" s="283">
        <f t="shared" ref="AL434:AM434" si="1210">AL442+AL448+AL455+AL463</f>
        <v>0</v>
      </c>
      <c r="AM434" s="283">
        <f t="shared" si="1210"/>
        <v>0</v>
      </c>
      <c r="AN434" s="283"/>
      <c r="AO434" s="283">
        <f t="shared" ref="AO434:AP434" si="1211">AO442+AO448+AO455+AO463</f>
        <v>0</v>
      </c>
      <c r="AP434" s="283">
        <f t="shared" si="1211"/>
        <v>0</v>
      </c>
      <c r="AQ434" s="283"/>
      <c r="AR434" s="217"/>
    </row>
    <row r="435" spans="1:44" s="146" customFormat="1" ht="114.75" customHeight="1" x14ac:dyDescent="0.25">
      <c r="A435" s="762"/>
      <c r="B435" s="765"/>
      <c r="C435" s="765"/>
      <c r="D435" s="279" t="s">
        <v>285</v>
      </c>
      <c r="E435" s="283">
        <f t="shared" si="1179"/>
        <v>0</v>
      </c>
      <c r="F435" s="283">
        <f t="shared" si="1179"/>
        <v>0</v>
      </c>
      <c r="G435" s="283"/>
      <c r="H435" s="283">
        <v>0</v>
      </c>
      <c r="I435" s="283">
        <v>0</v>
      </c>
      <c r="J435" s="283"/>
      <c r="K435" s="283">
        <v>0</v>
      </c>
      <c r="L435" s="283"/>
      <c r="M435" s="283"/>
      <c r="N435" s="283"/>
      <c r="O435" s="283">
        <v>0</v>
      </c>
      <c r="P435" s="283"/>
      <c r="Q435" s="527">
        <v>0</v>
      </c>
      <c r="R435" s="527"/>
      <c r="S435" s="527"/>
      <c r="T435" s="283"/>
      <c r="U435" s="283">
        <v>0</v>
      </c>
      <c r="V435" s="283"/>
      <c r="W435" s="283">
        <v>0</v>
      </c>
      <c r="X435" s="283"/>
      <c r="Y435" s="283"/>
      <c r="Z435" s="283"/>
      <c r="AA435" s="283">
        <v>0</v>
      </c>
      <c r="AB435" s="283"/>
      <c r="AC435" s="283">
        <v>0</v>
      </c>
      <c r="AD435" s="283"/>
      <c r="AE435" s="283"/>
      <c r="AF435" s="283"/>
      <c r="AG435" s="283">
        <v>0</v>
      </c>
      <c r="AH435" s="283"/>
      <c r="AI435" s="283">
        <v>0</v>
      </c>
      <c r="AJ435" s="283"/>
      <c r="AK435" s="283"/>
      <c r="AL435" s="283">
        <v>0</v>
      </c>
      <c r="AM435" s="283">
        <v>0</v>
      </c>
      <c r="AN435" s="283"/>
      <c r="AO435" s="283">
        <v>0</v>
      </c>
      <c r="AP435" s="283">
        <v>0</v>
      </c>
      <c r="AQ435" s="283"/>
      <c r="AR435" s="217"/>
    </row>
    <row r="436" spans="1:44" s="146" customFormat="1" ht="114.75" customHeight="1" thickBot="1" x14ac:dyDescent="0.3">
      <c r="A436" s="763"/>
      <c r="B436" s="766"/>
      <c r="C436" s="766"/>
      <c r="D436" s="282" t="s">
        <v>43</v>
      </c>
      <c r="E436" s="283">
        <f t="shared" si="1179"/>
        <v>0</v>
      </c>
      <c r="F436" s="283">
        <f t="shared" si="1179"/>
        <v>0</v>
      </c>
      <c r="G436" s="208"/>
      <c r="H436" s="208">
        <v>0</v>
      </c>
      <c r="I436" s="208">
        <v>0</v>
      </c>
      <c r="J436" s="208"/>
      <c r="K436" s="208">
        <v>0</v>
      </c>
      <c r="L436" s="208">
        <v>0</v>
      </c>
      <c r="M436" s="208"/>
      <c r="N436" s="208">
        <v>0</v>
      </c>
      <c r="O436" s="208">
        <v>0</v>
      </c>
      <c r="P436" s="208"/>
      <c r="Q436" s="208">
        <v>0</v>
      </c>
      <c r="R436" s="208">
        <v>0</v>
      </c>
      <c r="S436" s="208"/>
      <c r="T436" s="208">
        <v>0</v>
      </c>
      <c r="U436" s="208">
        <v>0</v>
      </c>
      <c r="V436" s="208"/>
      <c r="W436" s="208">
        <v>0</v>
      </c>
      <c r="X436" s="208">
        <v>0</v>
      </c>
      <c r="Y436" s="208"/>
      <c r="Z436" s="208">
        <v>0</v>
      </c>
      <c r="AA436" s="208">
        <v>0</v>
      </c>
      <c r="AB436" s="208"/>
      <c r="AC436" s="208">
        <v>0</v>
      </c>
      <c r="AD436" s="208">
        <v>0</v>
      </c>
      <c r="AE436" s="208"/>
      <c r="AF436" s="208">
        <v>0</v>
      </c>
      <c r="AG436" s="208">
        <v>0</v>
      </c>
      <c r="AH436" s="208"/>
      <c r="AI436" s="208">
        <v>0</v>
      </c>
      <c r="AJ436" s="208">
        <v>0</v>
      </c>
      <c r="AK436" s="208"/>
      <c r="AL436" s="208">
        <v>0</v>
      </c>
      <c r="AM436" s="208">
        <v>0</v>
      </c>
      <c r="AN436" s="208"/>
      <c r="AO436" s="208">
        <v>0</v>
      </c>
      <c r="AP436" s="208">
        <v>0</v>
      </c>
      <c r="AQ436" s="208"/>
      <c r="AR436" s="218"/>
    </row>
    <row r="437" spans="1:44" s="146" customFormat="1" ht="114.75" customHeight="1" x14ac:dyDescent="0.25">
      <c r="A437" s="761" t="s">
        <v>344</v>
      </c>
      <c r="B437" s="764" t="s">
        <v>345</v>
      </c>
      <c r="C437" s="764" t="s">
        <v>336</v>
      </c>
      <c r="D437" s="280" t="s">
        <v>41</v>
      </c>
      <c r="E437" s="200">
        <f t="shared" si="1179"/>
        <v>122018.5</v>
      </c>
      <c r="F437" s="200">
        <f t="shared" si="1179"/>
        <v>0</v>
      </c>
      <c r="G437" s="200">
        <f t="shared" si="1179"/>
        <v>0</v>
      </c>
      <c r="H437" s="200">
        <f>H438+H439+H440+H442+H443</f>
        <v>0</v>
      </c>
      <c r="I437" s="200">
        <f t="shared" ref="I437:AQ437" si="1212">I438+I439+I440+I442+I443</f>
        <v>0</v>
      </c>
      <c r="J437" s="200"/>
      <c r="K437" s="200">
        <f t="shared" si="1212"/>
        <v>0</v>
      </c>
      <c r="L437" s="200">
        <f t="shared" si="1212"/>
        <v>0</v>
      </c>
      <c r="M437" s="200">
        <f t="shared" si="1212"/>
        <v>0</v>
      </c>
      <c r="N437" s="200">
        <f t="shared" si="1212"/>
        <v>0</v>
      </c>
      <c r="O437" s="200">
        <f t="shared" si="1212"/>
        <v>0</v>
      </c>
      <c r="P437" s="200">
        <f t="shared" si="1212"/>
        <v>0</v>
      </c>
      <c r="Q437" s="200">
        <f t="shared" si="1212"/>
        <v>0</v>
      </c>
      <c r="R437" s="200">
        <f t="shared" si="1212"/>
        <v>0</v>
      </c>
      <c r="S437" s="200">
        <f t="shared" si="1212"/>
        <v>0</v>
      </c>
      <c r="T437" s="200">
        <f t="shared" si="1212"/>
        <v>0</v>
      </c>
      <c r="U437" s="200">
        <f t="shared" si="1212"/>
        <v>0</v>
      </c>
      <c r="V437" s="200">
        <f t="shared" si="1212"/>
        <v>0</v>
      </c>
      <c r="W437" s="200">
        <f t="shared" si="1212"/>
        <v>0</v>
      </c>
      <c r="X437" s="200">
        <f t="shared" si="1212"/>
        <v>0</v>
      </c>
      <c r="Y437" s="200">
        <f t="shared" si="1212"/>
        <v>0</v>
      </c>
      <c r="Z437" s="200">
        <f t="shared" si="1212"/>
        <v>0</v>
      </c>
      <c r="AA437" s="200">
        <f t="shared" si="1212"/>
        <v>0</v>
      </c>
      <c r="AB437" s="200">
        <f t="shared" si="1212"/>
        <v>0</v>
      </c>
      <c r="AC437" s="200">
        <f t="shared" si="1212"/>
        <v>0</v>
      </c>
      <c r="AD437" s="200">
        <f t="shared" si="1212"/>
        <v>0</v>
      </c>
      <c r="AE437" s="200">
        <f t="shared" si="1212"/>
        <v>0</v>
      </c>
      <c r="AF437" s="200">
        <f t="shared" si="1212"/>
        <v>0</v>
      </c>
      <c r="AG437" s="200">
        <f t="shared" si="1212"/>
        <v>0</v>
      </c>
      <c r="AH437" s="200">
        <f t="shared" si="1212"/>
        <v>0</v>
      </c>
      <c r="AI437" s="200">
        <f t="shared" si="1212"/>
        <v>0</v>
      </c>
      <c r="AJ437" s="200">
        <f t="shared" si="1212"/>
        <v>0</v>
      </c>
      <c r="AK437" s="200">
        <f t="shared" si="1212"/>
        <v>0</v>
      </c>
      <c r="AL437" s="200">
        <f t="shared" si="1212"/>
        <v>0</v>
      </c>
      <c r="AM437" s="200">
        <f t="shared" si="1212"/>
        <v>0</v>
      </c>
      <c r="AN437" s="200">
        <f t="shared" si="1212"/>
        <v>0</v>
      </c>
      <c r="AO437" s="200">
        <f t="shared" si="1212"/>
        <v>122018.5</v>
      </c>
      <c r="AP437" s="200">
        <f t="shared" si="1212"/>
        <v>0</v>
      </c>
      <c r="AQ437" s="200">
        <f t="shared" si="1212"/>
        <v>0</v>
      </c>
      <c r="AR437" s="216" t="s">
        <v>345</v>
      </c>
    </row>
    <row r="438" spans="1:44" s="146" customFormat="1" ht="114.75" customHeight="1" x14ac:dyDescent="0.25">
      <c r="A438" s="762"/>
      <c r="B438" s="765"/>
      <c r="C438" s="765"/>
      <c r="D438" s="281" t="s">
        <v>37</v>
      </c>
      <c r="E438" s="283">
        <f t="shared" si="1179"/>
        <v>0</v>
      </c>
      <c r="F438" s="283">
        <f t="shared" si="1179"/>
        <v>0</v>
      </c>
      <c r="G438" s="283"/>
      <c r="H438" s="283"/>
      <c r="I438" s="283"/>
      <c r="J438" s="283"/>
      <c r="K438" s="283"/>
      <c r="L438" s="283"/>
      <c r="M438" s="283"/>
      <c r="N438" s="283"/>
      <c r="O438" s="283"/>
      <c r="P438" s="283"/>
      <c r="Q438" s="527"/>
      <c r="R438" s="527"/>
      <c r="S438" s="527"/>
      <c r="T438" s="283"/>
      <c r="U438" s="283"/>
      <c r="V438" s="283"/>
      <c r="W438" s="283"/>
      <c r="X438" s="283"/>
      <c r="Y438" s="283"/>
      <c r="Z438" s="283"/>
      <c r="AA438" s="283"/>
      <c r="AB438" s="283"/>
      <c r="AC438" s="283"/>
      <c r="AD438" s="283"/>
      <c r="AE438" s="283"/>
      <c r="AF438" s="283"/>
      <c r="AG438" s="283"/>
      <c r="AH438" s="283"/>
      <c r="AI438" s="283"/>
      <c r="AJ438" s="283"/>
      <c r="AK438" s="283"/>
      <c r="AL438" s="283"/>
      <c r="AM438" s="283"/>
      <c r="AN438" s="283"/>
      <c r="AO438" s="283"/>
      <c r="AP438" s="283"/>
      <c r="AQ438" s="283"/>
      <c r="AR438" s="217"/>
    </row>
    <row r="439" spans="1:44" s="146" customFormat="1" ht="114.75" customHeight="1" x14ac:dyDescent="0.25">
      <c r="A439" s="762"/>
      <c r="B439" s="765"/>
      <c r="C439" s="765"/>
      <c r="D439" s="279" t="s">
        <v>2</v>
      </c>
      <c r="E439" s="283">
        <f t="shared" si="1179"/>
        <v>0</v>
      </c>
      <c r="F439" s="283">
        <f t="shared" si="1179"/>
        <v>0</v>
      </c>
      <c r="G439" s="283"/>
      <c r="H439" s="283"/>
      <c r="I439" s="283"/>
      <c r="J439" s="283"/>
      <c r="K439" s="283"/>
      <c r="L439" s="283"/>
      <c r="M439" s="283"/>
      <c r="N439" s="283"/>
      <c r="O439" s="283"/>
      <c r="P439" s="283"/>
      <c r="Q439" s="527"/>
      <c r="R439" s="527"/>
      <c r="S439" s="527"/>
      <c r="T439" s="283"/>
      <c r="U439" s="283"/>
      <c r="V439" s="283"/>
      <c r="W439" s="283"/>
      <c r="X439" s="283"/>
      <c r="Y439" s="283"/>
      <c r="Z439" s="283"/>
      <c r="AA439" s="283"/>
      <c r="AB439" s="283"/>
      <c r="AC439" s="283"/>
      <c r="AD439" s="283"/>
      <c r="AE439" s="283"/>
      <c r="AF439" s="283"/>
      <c r="AG439" s="283"/>
      <c r="AH439" s="283"/>
      <c r="AI439" s="283"/>
      <c r="AJ439" s="283"/>
      <c r="AK439" s="283"/>
      <c r="AL439" s="283"/>
      <c r="AM439" s="283"/>
      <c r="AN439" s="283"/>
      <c r="AO439" s="283"/>
      <c r="AP439" s="283"/>
      <c r="AQ439" s="283"/>
      <c r="AR439" s="217"/>
    </row>
    <row r="440" spans="1:44" s="146" customFormat="1" ht="114.75" customHeight="1" thickBot="1" x14ac:dyDescent="0.3">
      <c r="A440" s="762"/>
      <c r="B440" s="765"/>
      <c r="C440" s="765"/>
      <c r="D440" s="279" t="s">
        <v>284</v>
      </c>
      <c r="E440" s="283">
        <f t="shared" si="1179"/>
        <v>122018.5</v>
      </c>
      <c r="F440" s="283">
        <f t="shared" si="1179"/>
        <v>0</v>
      </c>
      <c r="G440" s="283">
        <v>0</v>
      </c>
      <c r="H440" s="283"/>
      <c r="I440" s="283"/>
      <c r="J440" s="283"/>
      <c r="K440" s="283">
        <v>0</v>
      </c>
      <c r="L440" s="283"/>
      <c r="M440" s="283"/>
      <c r="N440" s="283">
        <v>0</v>
      </c>
      <c r="O440" s="283"/>
      <c r="P440" s="283"/>
      <c r="Q440" s="527">
        <v>0</v>
      </c>
      <c r="R440" s="527"/>
      <c r="S440" s="527"/>
      <c r="T440" s="283"/>
      <c r="U440" s="283"/>
      <c r="V440" s="283"/>
      <c r="W440" s="283"/>
      <c r="X440" s="283"/>
      <c r="Y440" s="283"/>
      <c r="Z440" s="283"/>
      <c r="AA440" s="283"/>
      <c r="AB440" s="283"/>
      <c r="AC440" s="283">
        <v>0</v>
      </c>
      <c r="AD440" s="283"/>
      <c r="AE440" s="283"/>
      <c r="AF440" s="283"/>
      <c r="AG440" s="283"/>
      <c r="AH440" s="283"/>
      <c r="AI440" s="283"/>
      <c r="AJ440" s="283"/>
      <c r="AK440" s="283"/>
      <c r="AL440" s="283">
        <v>0</v>
      </c>
      <c r="AM440" s="283"/>
      <c r="AN440" s="283"/>
      <c r="AO440" s="283">
        <v>122018.5</v>
      </c>
      <c r="AP440" s="283"/>
      <c r="AQ440" s="283"/>
      <c r="AR440" s="217" t="s">
        <v>345</v>
      </c>
    </row>
    <row r="441" spans="1:44" s="146" customFormat="1" ht="351" customHeight="1" x14ac:dyDescent="0.25">
      <c r="A441" s="762"/>
      <c r="B441" s="765"/>
      <c r="C441" s="765"/>
      <c r="D441" s="279" t="s">
        <v>292</v>
      </c>
      <c r="E441" s="200">
        <f t="shared" si="1179"/>
        <v>0</v>
      </c>
      <c r="F441" s="200">
        <f t="shared" si="1179"/>
        <v>0</v>
      </c>
      <c r="G441" s="283"/>
      <c r="H441" s="283"/>
      <c r="I441" s="283"/>
      <c r="J441" s="283"/>
      <c r="K441" s="283"/>
      <c r="L441" s="283"/>
      <c r="M441" s="283"/>
      <c r="N441" s="283"/>
      <c r="O441" s="283"/>
      <c r="P441" s="283"/>
      <c r="Q441" s="527"/>
      <c r="R441" s="527"/>
      <c r="S441" s="527"/>
      <c r="T441" s="283"/>
      <c r="U441" s="283"/>
      <c r="V441" s="283"/>
      <c r="W441" s="283"/>
      <c r="X441" s="283"/>
      <c r="Y441" s="283"/>
      <c r="Z441" s="283"/>
      <c r="AA441" s="283"/>
      <c r="AB441" s="283"/>
      <c r="AC441" s="283"/>
      <c r="AD441" s="283"/>
      <c r="AE441" s="283"/>
      <c r="AF441" s="283"/>
      <c r="AG441" s="283"/>
      <c r="AH441" s="283"/>
      <c r="AI441" s="283"/>
      <c r="AJ441" s="283"/>
      <c r="AK441" s="283"/>
      <c r="AL441" s="283"/>
      <c r="AM441" s="283"/>
      <c r="AN441" s="283"/>
      <c r="AO441" s="283"/>
      <c r="AP441" s="283"/>
      <c r="AQ441" s="283"/>
      <c r="AR441" s="217"/>
    </row>
    <row r="442" spans="1:44" s="146" customFormat="1" ht="114.75" customHeight="1" x14ac:dyDescent="0.25">
      <c r="A442" s="762"/>
      <c r="B442" s="765"/>
      <c r="C442" s="765"/>
      <c r="D442" s="279" t="s">
        <v>285</v>
      </c>
      <c r="E442" s="283">
        <f t="shared" si="1179"/>
        <v>0</v>
      </c>
      <c r="F442" s="283">
        <f>I442+L442+O442+R442+U442+X442+AA442+AD442+AG442+AJ442+AM442+AP442</f>
        <v>0</v>
      </c>
      <c r="G442" s="283"/>
      <c r="H442" s="283"/>
      <c r="I442" s="283"/>
      <c r="J442" s="283"/>
      <c r="K442" s="283"/>
      <c r="L442" s="283"/>
      <c r="M442" s="283"/>
      <c r="N442" s="283"/>
      <c r="O442" s="283"/>
      <c r="P442" s="283"/>
      <c r="Q442" s="527"/>
      <c r="R442" s="527"/>
      <c r="S442" s="527"/>
      <c r="T442" s="283"/>
      <c r="U442" s="283"/>
      <c r="V442" s="283"/>
      <c r="W442" s="283"/>
      <c r="X442" s="283"/>
      <c r="Y442" s="283"/>
      <c r="Z442" s="283"/>
      <c r="AA442" s="283"/>
      <c r="AB442" s="283"/>
      <c r="AC442" s="283"/>
      <c r="AD442" s="283"/>
      <c r="AE442" s="283"/>
      <c r="AF442" s="283"/>
      <c r="AG442" s="283"/>
      <c r="AH442" s="283"/>
      <c r="AI442" s="283"/>
      <c r="AJ442" s="283"/>
      <c r="AK442" s="283"/>
      <c r="AL442" s="283"/>
      <c r="AM442" s="283"/>
      <c r="AN442" s="283"/>
      <c r="AO442" s="283"/>
      <c r="AP442" s="283"/>
      <c r="AQ442" s="283"/>
      <c r="AR442" s="217"/>
    </row>
    <row r="443" spans="1:44" s="146" customFormat="1" ht="114.75" customHeight="1" thickBot="1" x14ac:dyDescent="0.3">
      <c r="A443" s="763"/>
      <c r="B443" s="766"/>
      <c r="C443" s="766"/>
      <c r="D443" s="282" t="s">
        <v>43</v>
      </c>
      <c r="E443" s="283">
        <f t="shared" si="1179"/>
        <v>0</v>
      </c>
      <c r="F443" s="283">
        <f t="shared" si="1179"/>
        <v>0</v>
      </c>
      <c r="G443" s="208"/>
      <c r="H443" s="208"/>
      <c r="I443" s="208"/>
      <c r="J443" s="208"/>
      <c r="K443" s="208"/>
      <c r="L443" s="208"/>
      <c r="M443" s="208"/>
      <c r="N443" s="208"/>
      <c r="O443" s="208"/>
      <c r="P443" s="208"/>
      <c r="Q443" s="208"/>
      <c r="R443" s="208"/>
      <c r="S443" s="208"/>
      <c r="T443" s="208"/>
      <c r="U443" s="208"/>
      <c r="V443" s="208"/>
      <c r="W443" s="208"/>
      <c r="X443" s="208"/>
      <c r="Y443" s="208"/>
      <c r="Z443" s="208"/>
      <c r="AA443" s="208"/>
      <c r="AB443" s="208"/>
      <c r="AC443" s="208"/>
      <c r="AD443" s="208"/>
      <c r="AE443" s="208"/>
      <c r="AF443" s="208"/>
      <c r="AG443" s="208"/>
      <c r="AH443" s="208"/>
      <c r="AI443" s="208"/>
      <c r="AJ443" s="208"/>
      <c r="AK443" s="208"/>
      <c r="AL443" s="208"/>
      <c r="AM443" s="208"/>
      <c r="AN443" s="208"/>
      <c r="AO443" s="208"/>
      <c r="AP443" s="208"/>
      <c r="AQ443" s="208"/>
      <c r="AR443" s="218"/>
    </row>
    <row r="444" spans="1:44" s="146" customFormat="1" ht="114.75" customHeight="1" x14ac:dyDescent="0.25">
      <c r="A444" s="761" t="s">
        <v>14</v>
      </c>
      <c r="B444" s="764" t="s">
        <v>346</v>
      </c>
      <c r="C444" s="764" t="s">
        <v>336</v>
      </c>
      <c r="D444" s="280" t="s">
        <v>41</v>
      </c>
      <c r="E444" s="200">
        <f t="shared" si="1179"/>
        <v>5.4</v>
      </c>
      <c r="F444" s="200">
        <f t="shared" si="1179"/>
        <v>0</v>
      </c>
      <c r="G444" s="202">
        <f>F444/E444*1</f>
        <v>0</v>
      </c>
      <c r="H444" s="200">
        <f t="shared" ref="H444:AG444" si="1213">H445+H446+H447+H449+H450</f>
        <v>0</v>
      </c>
      <c r="I444" s="200">
        <f t="shared" si="1213"/>
        <v>0</v>
      </c>
      <c r="J444" s="200"/>
      <c r="K444" s="200">
        <f t="shared" si="1213"/>
        <v>0</v>
      </c>
      <c r="L444" s="200">
        <f t="shared" si="1213"/>
        <v>0</v>
      </c>
      <c r="M444" s="200"/>
      <c r="N444" s="200">
        <f t="shared" si="1213"/>
        <v>0</v>
      </c>
      <c r="O444" s="200">
        <f t="shared" si="1213"/>
        <v>0</v>
      </c>
      <c r="P444" s="200"/>
      <c r="Q444" s="200">
        <f t="shared" si="1213"/>
        <v>0</v>
      </c>
      <c r="R444" s="200">
        <f t="shared" si="1213"/>
        <v>0</v>
      </c>
      <c r="S444" s="200"/>
      <c r="T444" s="200">
        <f t="shared" si="1213"/>
        <v>0</v>
      </c>
      <c r="U444" s="200">
        <f t="shared" si="1213"/>
        <v>0</v>
      </c>
      <c r="V444" s="200"/>
      <c r="W444" s="200">
        <f t="shared" si="1213"/>
        <v>0</v>
      </c>
      <c r="X444" s="200">
        <f t="shared" si="1213"/>
        <v>0</v>
      </c>
      <c r="Y444" s="200"/>
      <c r="Z444" s="200">
        <f t="shared" si="1213"/>
        <v>0</v>
      </c>
      <c r="AA444" s="200">
        <f t="shared" si="1213"/>
        <v>0</v>
      </c>
      <c r="AB444" s="200"/>
      <c r="AC444" s="200"/>
      <c r="AD444" s="200">
        <f t="shared" si="1213"/>
        <v>0</v>
      </c>
      <c r="AE444" s="200"/>
      <c r="AF444" s="200">
        <f t="shared" si="1213"/>
        <v>0</v>
      </c>
      <c r="AG444" s="200">
        <f t="shared" si="1213"/>
        <v>0</v>
      </c>
      <c r="AH444" s="200"/>
      <c r="AI444" s="200">
        <f>AI445+AI446+AI447+AI449+AI450</f>
        <v>5.4</v>
      </c>
      <c r="AJ444" s="200">
        <f>AJ445+AJ446+AJ447+AJ449+AJ450</f>
        <v>0</v>
      </c>
      <c r="AK444" s="202">
        <v>0</v>
      </c>
      <c r="AL444" s="200">
        <f>AL445+AL446+AL447+AL449+AL450</f>
        <v>0</v>
      </c>
      <c r="AM444" s="200">
        <f>AM445+AM446+AM447+AM449+AM450</f>
        <v>0</v>
      </c>
      <c r="AN444" s="200">
        <v>0</v>
      </c>
      <c r="AO444" s="200">
        <f>AO445+AO446+AO447+AO449+AO450</f>
        <v>0</v>
      </c>
      <c r="AP444" s="200">
        <f>AP445+AP446+AP447+AP449+AP450</f>
        <v>0</v>
      </c>
      <c r="AQ444" s="202">
        <v>0</v>
      </c>
      <c r="AR444" s="321" t="s">
        <v>348</v>
      </c>
    </row>
    <row r="445" spans="1:44" s="146" customFormat="1" ht="114.75" customHeight="1" x14ac:dyDescent="0.25">
      <c r="A445" s="762"/>
      <c r="B445" s="765"/>
      <c r="C445" s="765"/>
      <c r="D445" s="281" t="s">
        <v>37</v>
      </c>
      <c r="E445" s="283">
        <f t="shared" si="1179"/>
        <v>0</v>
      </c>
      <c r="F445" s="283">
        <f t="shared" si="1179"/>
        <v>0</v>
      </c>
      <c r="G445" s="283"/>
      <c r="H445" s="283">
        <f t="shared" ref="H445" si="1214">H452</f>
        <v>0</v>
      </c>
      <c r="I445" s="283">
        <f t="shared" ref="I445:AG445" si="1215">I452</f>
        <v>0</v>
      </c>
      <c r="J445" s="283"/>
      <c r="K445" s="283">
        <f t="shared" si="1215"/>
        <v>0</v>
      </c>
      <c r="L445" s="283">
        <f t="shared" si="1215"/>
        <v>0</v>
      </c>
      <c r="M445" s="283"/>
      <c r="N445" s="283">
        <f t="shared" si="1215"/>
        <v>0</v>
      </c>
      <c r="O445" s="283">
        <f t="shared" si="1215"/>
        <v>0</v>
      </c>
      <c r="P445" s="283"/>
      <c r="Q445" s="527">
        <f t="shared" si="1215"/>
        <v>0</v>
      </c>
      <c r="R445" s="527">
        <f t="shared" si="1215"/>
        <v>0</v>
      </c>
      <c r="S445" s="527"/>
      <c r="T445" s="283">
        <f t="shared" si="1215"/>
        <v>0</v>
      </c>
      <c r="U445" s="283">
        <f t="shared" si="1215"/>
        <v>0</v>
      </c>
      <c r="V445" s="283"/>
      <c r="W445" s="283">
        <f t="shared" si="1215"/>
        <v>0</v>
      </c>
      <c r="X445" s="283">
        <f t="shared" si="1215"/>
        <v>0</v>
      </c>
      <c r="Y445" s="283"/>
      <c r="Z445" s="283">
        <f t="shared" si="1215"/>
        <v>0</v>
      </c>
      <c r="AA445" s="283">
        <f t="shared" si="1215"/>
        <v>0</v>
      </c>
      <c r="AB445" s="283"/>
      <c r="AC445" s="283"/>
      <c r="AD445" s="283">
        <f t="shared" si="1215"/>
        <v>0</v>
      </c>
      <c r="AE445" s="283"/>
      <c r="AF445" s="283">
        <f t="shared" si="1215"/>
        <v>0</v>
      </c>
      <c r="AG445" s="283">
        <f t="shared" si="1215"/>
        <v>0</v>
      </c>
      <c r="AH445" s="283"/>
      <c r="AI445" s="283">
        <f>AI452</f>
        <v>0</v>
      </c>
      <c r="AJ445" s="283">
        <f>AJ452</f>
        <v>0</v>
      </c>
      <c r="AK445" s="201"/>
      <c r="AL445" s="283"/>
      <c r="AM445" s="204"/>
      <c r="AN445" s="283"/>
      <c r="AO445" s="283">
        <f>AO452</f>
        <v>0</v>
      </c>
      <c r="AP445" s="283">
        <f>AP452</f>
        <v>0</v>
      </c>
      <c r="AQ445" s="283"/>
      <c r="AR445" s="217"/>
    </row>
    <row r="446" spans="1:44" s="146" customFormat="1" ht="114.75" customHeight="1" x14ac:dyDescent="0.25">
      <c r="A446" s="762"/>
      <c r="B446" s="765"/>
      <c r="C446" s="765"/>
      <c r="D446" s="279" t="s">
        <v>2</v>
      </c>
      <c r="E446" s="283">
        <f t="shared" si="1179"/>
        <v>0</v>
      </c>
      <c r="F446" s="283">
        <f t="shared" si="1179"/>
        <v>0</v>
      </c>
      <c r="G446" s="283"/>
      <c r="H446" s="283">
        <f t="shared" ref="H446" si="1216">H453</f>
        <v>0</v>
      </c>
      <c r="I446" s="283">
        <f t="shared" ref="I446:AG446" si="1217">I453</f>
        <v>0</v>
      </c>
      <c r="J446" s="283"/>
      <c r="K446" s="283">
        <f t="shared" si="1217"/>
        <v>0</v>
      </c>
      <c r="L446" s="283">
        <f t="shared" si="1217"/>
        <v>0</v>
      </c>
      <c r="M446" s="283"/>
      <c r="N446" s="283">
        <f t="shared" si="1217"/>
        <v>0</v>
      </c>
      <c r="O446" s="283">
        <f t="shared" si="1217"/>
        <v>0</v>
      </c>
      <c r="P446" s="283"/>
      <c r="Q446" s="527">
        <f t="shared" si="1217"/>
        <v>0</v>
      </c>
      <c r="R446" s="527">
        <f t="shared" si="1217"/>
        <v>0</v>
      </c>
      <c r="S446" s="527"/>
      <c r="T446" s="283">
        <f t="shared" si="1217"/>
        <v>0</v>
      </c>
      <c r="U446" s="283">
        <f t="shared" si="1217"/>
        <v>0</v>
      </c>
      <c r="V446" s="283"/>
      <c r="W446" s="283">
        <f t="shared" si="1217"/>
        <v>0</v>
      </c>
      <c r="X446" s="283">
        <f t="shared" si="1217"/>
        <v>0</v>
      </c>
      <c r="Y446" s="283"/>
      <c r="Z446" s="283">
        <f t="shared" si="1217"/>
        <v>0</v>
      </c>
      <c r="AA446" s="283">
        <f t="shared" si="1217"/>
        <v>0</v>
      </c>
      <c r="AB446" s="283"/>
      <c r="AC446" s="283"/>
      <c r="AD446" s="283">
        <f t="shared" si="1217"/>
        <v>0</v>
      </c>
      <c r="AE446" s="283"/>
      <c r="AF446" s="283">
        <f t="shared" si="1217"/>
        <v>0</v>
      </c>
      <c r="AG446" s="283">
        <f t="shared" si="1217"/>
        <v>0</v>
      </c>
      <c r="AH446" s="283"/>
      <c r="AI446" s="283">
        <f t="shared" ref="AI446:AJ449" si="1218">AI453</f>
        <v>0</v>
      </c>
      <c r="AJ446" s="283">
        <f>AJ453</f>
        <v>0</v>
      </c>
      <c r="AK446" s="201"/>
      <c r="AL446" s="283"/>
      <c r="AM446" s="204"/>
      <c r="AN446" s="283"/>
      <c r="AO446" s="283">
        <f t="shared" ref="AO446:AP446" si="1219">AO453</f>
        <v>0</v>
      </c>
      <c r="AP446" s="283">
        <f t="shared" si="1219"/>
        <v>0</v>
      </c>
      <c r="AQ446" s="283"/>
      <c r="AR446" s="217"/>
    </row>
    <row r="447" spans="1:44" s="146" customFormat="1" ht="114.75" customHeight="1" x14ac:dyDescent="0.25">
      <c r="A447" s="762"/>
      <c r="B447" s="765"/>
      <c r="C447" s="765"/>
      <c r="D447" s="279" t="s">
        <v>284</v>
      </c>
      <c r="E447" s="275">
        <f>E451</f>
        <v>5.4</v>
      </c>
      <c r="F447" s="275">
        <f t="shared" ref="F447:AQ447" si="1220">F451</f>
        <v>0</v>
      </c>
      <c r="G447" s="275">
        <f t="shared" si="1220"/>
        <v>0</v>
      </c>
      <c r="H447" s="275">
        <f t="shared" si="1220"/>
        <v>0</v>
      </c>
      <c r="I447" s="275">
        <f t="shared" si="1220"/>
        <v>0</v>
      </c>
      <c r="J447" s="275">
        <f t="shared" si="1220"/>
        <v>0</v>
      </c>
      <c r="K447" s="275">
        <f t="shared" si="1220"/>
        <v>0</v>
      </c>
      <c r="L447" s="275">
        <f t="shared" si="1220"/>
        <v>0</v>
      </c>
      <c r="M447" s="275">
        <f t="shared" si="1220"/>
        <v>0</v>
      </c>
      <c r="N447" s="275">
        <f t="shared" si="1220"/>
        <v>0</v>
      </c>
      <c r="O447" s="275">
        <f t="shared" si="1220"/>
        <v>0</v>
      </c>
      <c r="P447" s="275">
        <f t="shared" si="1220"/>
        <v>0</v>
      </c>
      <c r="Q447" s="525">
        <f t="shared" si="1220"/>
        <v>0</v>
      </c>
      <c r="R447" s="525">
        <f t="shared" si="1220"/>
        <v>0</v>
      </c>
      <c r="S447" s="525">
        <f t="shared" si="1220"/>
        <v>0</v>
      </c>
      <c r="T447" s="275">
        <f t="shared" si="1220"/>
        <v>0</v>
      </c>
      <c r="U447" s="275">
        <f t="shared" si="1220"/>
        <v>0</v>
      </c>
      <c r="V447" s="275">
        <f t="shared" si="1220"/>
        <v>0</v>
      </c>
      <c r="W447" s="275">
        <f t="shared" si="1220"/>
        <v>0</v>
      </c>
      <c r="X447" s="275">
        <f t="shared" si="1220"/>
        <v>0</v>
      </c>
      <c r="Y447" s="275">
        <f t="shared" si="1220"/>
        <v>0</v>
      </c>
      <c r="Z447" s="275">
        <f t="shared" si="1220"/>
        <v>0</v>
      </c>
      <c r="AA447" s="275">
        <f t="shared" si="1220"/>
        <v>0</v>
      </c>
      <c r="AB447" s="275">
        <f t="shared" si="1220"/>
        <v>0</v>
      </c>
      <c r="AC447" s="275">
        <f t="shared" si="1220"/>
        <v>0</v>
      </c>
      <c r="AD447" s="275">
        <f t="shared" si="1220"/>
        <v>0</v>
      </c>
      <c r="AE447" s="275">
        <f t="shared" si="1220"/>
        <v>0</v>
      </c>
      <c r="AF447" s="275">
        <f t="shared" si="1220"/>
        <v>0</v>
      </c>
      <c r="AG447" s="275">
        <f t="shared" si="1220"/>
        <v>0</v>
      </c>
      <c r="AH447" s="275">
        <f t="shared" si="1220"/>
        <v>0</v>
      </c>
      <c r="AI447" s="275">
        <f t="shared" si="1220"/>
        <v>5.4</v>
      </c>
      <c r="AJ447" s="275">
        <f t="shared" si="1220"/>
        <v>0</v>
      </c>
      <c r="AK447" s="275">
        <f t="shared" si="1220"/>
        <v>0</v>
      </c>
      <c r="AL447" s="275">
        <f t="shared" si="1220"/>
        <v>0</v>
      </c>
      <c r="AM447" s="275">
        <f t="shared" si="1220"/>
        <v>0</v>
      </c>
      <c r="AN447" s="275">
        <f t="shared" si="1220"/>
        <v>0</v>
      </c>
      <c r="AO447" s="275">
        <f t="shared" si="1220"/>
        <v>0</v>
      </c>
      <c r="AP447" s="275">
        <f t="shared" si="1220"/>
        <v>0</v>
      </c>
      <c r="AQ447" s="275">
        <f t="shared" si="1220"/>
        <v>0</v>
      </c>
      <c r="AR447" s="321" t="s">
        <v>348</v>
      </c>
    </row>
    <row r="448" spans="1:44" s="146" customFormat="1" ht="399" customHeight="1" x14ac:dyDescent="0.25">
      <c r="A448" s="762"/>
      <c r="B448" s="765"/>
      <c r="C448" s="765"/>
      <c r="D448" s="279" t="s">
        <v>292</v>
      </c>
      <c r="E448" s="283">
        <f t="shared" si="1179"/>
        <v>0</v>
      </c>
      <c r="F448" s="283">
        <f t="shared" si="1179"/>
        <v>0</v>
      </c>
      <c r="G448" s="283"/>
      <c r="H448" s="283">
        <f t="shared" ref="H448" si="1221">H455</f>
        <v>0</v>
      </c>
      <c r="I448" s="283">
        <f t="shared" ref="I448:AG448" si="1222">I455</f>
        <v>0</v>
      </c>
      <c r="J448" s="283"/>
      <c r="K448" s="283">
        <f t="shared" si="1222"/>
        <v>0</v>
      </c>
      <c r="L448" s="283">
        <f t="shared" si="1222"/>
        <v>0</v>
      </c>
      <c r="M448" s="283"/>
      <c r="N448" s="283">
        <f t="shared" si="1222"/>
        <v>0</v>
      </c>
      <c r="O448" s="283">
        <f t="shared" si="1222"/>
        <v>0</v>
      </c>
      <c r="P448" s="283"/>
      <c r="Q448" s="527">
        <f t="shared" si="1222"/>
        <v>0</v>
      </c>
      <c r="R448" s="527">
        <f t="shared" si="1222"/>
        <v>0</v>
      </c>
      <c r="S448" s="527"/>
      <c r="T448" s="283">
        <f t="shared" si="1222"/>
        <v>0</v>
      </c>
      <c r="U448" s="283">
        <f t="shared" si="1222"/>
        <v>0</v>
      </c>
      <c r="V448" s="283"/>
      <c r="W448" s="283">
        <f t="shared" si="1222"/>
        <v>0</v>
      </c>
      <c r="X448" s="283">
        <f t="shared" si="1222"/>
        <v>0</v>
      </c>
      <c r="Y448" s="283"/>
      <c r="Z448" s="283">
        <f t="shared" si="1222"/>
        <v>0</v>
      </c>
      <c r="AA448" s="283">
        <f t="shared" si="1222"/>
        <v>0</v>
      </c>
      <c r="AB448" s="283"/>
      <c r="AC448" s="283"/>
      <c r="AD448" s="283">
        <f t="shared" si="1222"/>
        <v>0</v>
      </c>
      <c r="AE448" s="283"/>
      <c r="AF448" s="283">
        <f t="shared" si="1222"/>
        <v>0</v>
      </c>
      <c r="AG448" s="283">
        <f t="shared" si="1222"/>
        <v>0</v>
      </c>
      <c r="AH448" s="283"/>
      <c r="AI448" s="283">
        <f t="shared" si="1218"/>
        <v>0</v>
      </c>
      <c r="AJ448" s="283">
        <f t="shared" si="1218"/>
        <v>0</v>
      </c>
      <c r="AK448" s="283"/>
      <c r="AL448" s="283"/>
      <c r="AM448" s="204"/>
      <c r="AN448" s="283"/>
      <c r="AO448" s="283">
        <f t="shared" ref="AO448:AP449" si="1223">AO455</f>
        <v>0</v>
      </c>
      <c r="AP448" s="283">
        <f t="shared" si="1223"/>
        <v>0</v>
      </c>
      <c r="AQ448" s="283"/>
      <c r="AR448" s="217"/>
    </row>
    <row r="449" spans="1:44" s="146" customFormat="1" ht="114.75" customHeight="1" x14ac:dyDescent="0.25">
      <c r="A449" s="762"/>
      <c r="B449" s="765"/>
      <c r="C449" s="765"/>
      <c r="D449" s="279" t="s">
        <v>285</v>
      </c>
      <c r="E449" s="283">
        <f t="shared" si="1179"/>
        <v>0</v>
      </c>
      <c r="F449" s="283">
        <f t="shared" si="1179"/>
        <v>0</v>
      </c>
      <c r="G449" s="283"/>
      <c r="H449" s="283">
        <f t="shared" ref="H449" si="1224">H456</f>
        <v>0</v>
      </c>
      <c r="I449" s="283">
        <f t="shared" ref="I449:AG450" si="1225">I456</f>
        <v>0</v>
      </c>
      <c r="J449" s="283"/>
      <c r="K449" s="283">
        <f t="shared" si="1225"/>
        <v>0</v>
      </c>
      <c r="L449" s="283">
        <f t="shared" si="1225"/>
        <v>0</v>
      </c>
      <c r="M449" s="283"/>
      <c r="N449" s="283">
        <f t="shared" si="1225"/>
        <v>0</v>
      </c>
      <c r="O449" s="283">
        <f t="shared" si="1225"/>
        <v>0</v>
      </c>
      <c r="P449" s="283"/>
      <c r="Q449" s="527">
        <f t="shared" si="1225"/>
        <v>0</v>
      </c>
      <c r="R449" s="527">
        <f t="shared" si="1225"/>
        <v>0</v>
      </c>
      <c r="S449" s="527"/>
      <c r="T449" s="283">
        <f t="shared" si="1225"/>
        <v>0</v>
      </c>
      <c r="U449" s="283">
        <f t="shared" si="1225"/>
        <v>0</v>
      </c>
      <c r="V449" s="283"/>
      <c r="W449" s="283">
        <f t="shared" si="1225"/>
        <v>0</v>
      </c>
      <c r="X449" s="283">
        <f t="shared" si="1225"/>
        <v>0</v>
      </c>
      <c r="Y449" s="283"/>
      <c r="Z449" s="283">
        <f t="shared" si="1225"/>
        <v>0</v>
      </c>
      <c r="AA449" s="283">
        <f t="shared" si="1225"/>
        <v>0</v>
      </c>
      <c r="AB449" s="283"/>
      <c r="AC449" s="283"/>
      <c r="AD449" s="283">
        <f t="shared" si="1225"/>
        <v>0</v>
      </c>
      <c r="AE449" s="283"/>
      <c r="AF449" s="283">
        <f t="shared" si="1225"/>
        <v>0</v>
      </c>
      <c r="AG449" s="283">
        <f t="shared" si="1225"/>
        <v>0</v>
      </c>
      <c r="AH449" s="283"/>
      <c r="AI449" s="283">
        <f t="shared" si="1218"/>
        <v>0</v>
      </c>
      <c r="AJ449" s="283">
        <f t="shared" si="1218"/>
        <v>0</v>
      </c>
      <c r="AK449" s="283"/>
      <c r="AL449" s="283"/>
      <c r="AM449" s="204"/>
      <c r="AN449" s="283"/>
      <c r="AO449" s="283">
        <f t="shared" si="1223"/>
        <v>0</v>
      </c>
      <c r="AP449" s="283">
        <f t="shared" si="1223"/>
        <v>0</v>
      </c>
      <c r="AQ449" s="283"/>
      <c r="AR449" s="217"/>
    </row>
    <row r="450" spans="1:44" s="146" customFormat="1" ht="114.75" customHeight="1" thickBot="1" x14ac:dyDescent="0.3">
      <c r="A450" s="763"/>
      <c r="B450" s="766"/>
      <c r="C450" s="766"/>
      <c r="D450" s="282" t="s">
        <v>43</v>
      </c>
      <c r="E450" s="283">
        <f t="shared" si="1179"/>
        <v>0</v>
      </c>
      <c r="F450" s="283">
        <f t="shared" si="1179"/>
        <v>0</v>
      </c>
      <c r="G450" s="210"/>
      <c r="H450" s="210">
        <f t="shared" ref="H450" si="1226">H457</f>
        <v>0</v>
      </c>
      <c r="I450" s="210">
        <f t="shared" ref="I450" si="1227">I457</f>
        <v>0</v>
      </c>
      <c r="J450" s="210"/>
      <c r="K450" s="210">
        <f t="shared" si="1225"/>
        <v>0</v>
      </c>
      <c r="L450" s="210">
        <f t="shared" si="1225"/>
        <v>0</v>
      </c>
      <c r="M450" s="210"/>
      <c r="N450" s="210">
        <f t="shared" si="1225"/>
        <v>0</v>
      </c>
      <c r="O450" s="210">
        <f t="shared" si="1225"/>
        <v>0</v>
      </c>
      <c r="P450" s="210"/>
      <c r="Q450" s="210">
        <f t="shared" si="1225"/>
        <v>0</v>
      </c>
      <c r="R450" s="210">
        <f t="shared" si="1225"/>
        <v>0</v>
      </c>
      <c r="S450" s="210"/>
      <c r="T450" s="210">
        <f t="shared" si="1225"/>
        <v>0</v>
      </c>
      <c r="U450" s="210">
        <f t="shared" si="1225"/>
        <v>0</v>
      </c>
      <c r="V450" s="210"/>
      <c r="W450" s="210">
        <f t="shared" si="1225"/>
        <v>0</v>
      </c>
      <c r="X450" s="210">
        <f t="shared" si="1225"/>
        <v>0</v>
      </c>
      <c r="Y450" s="210"/>
      <c r="Z450" s="210">
        <f t="shared" si="1225"/>
        <v>0</v>
      </c>
      <c r="AA450" s="210">
        <f t="shared" si="1225"/>
        <v>0</v>
      </c>
      <c r="AB450" s="210"/>
      <c r="AC450" s="210"/>
      <c r="AD450" s="210">
        <f t="shared" si="1225"/>
        <v>0</v>
      </c>
      <c r="AE450" s="210"/>
      <c r="AF450" s="210">
        <f t="shared" si="1225"/>
        <v>0</v>
      </c>
      <c r="AG450" s="210">
        <f t="shared" si="1225"/>
        <v>0</v>
      </c>
      <c r="AH450" s="210"/>
      <c r="AI450" s="210">
        <f>AI457</f>
        <v>0</v>
      </c>
      <c r="AJ450" s="210">
        <f t="shared" ref="AJ450" si="1228">AJ457</f>
        <v>0</v>
      </c>
      <c r="AK450" s="210"/>
      <c r="AL450" s="210"/>
      <c r="AM450" s="209"/>
      <c r="AN450" s="210"/>
      <c r="AO450" s="210">
        <f>AO457</f>
        <v>0</v>
      </c>
      <c r="AP450" s="210">
        <f>AP457</f>
        <v>0</v>
      </c>
      <c r="AQ450" s="210"/>
      <c r="AR450" s="218"/>
    </row>
    <row r="451" spans="1:44" s="146" customFormat="1" ht="148.5" customHeight="1" x14ac:dyDescent="0.25">
      <c r="A451" s="761" t="s">
        <v>347</v>
      </c>
      <c r="B451" s="764" t="s">
        <v>348</v>
      </c>
      <c r="C451" s="764" t="s">
        <v>336</v>
      </c>
      <c r="D451" s="280" t="s">
        <v>41</v>
      </c>
      <c r="E451" s="200">
        <f t="shared" si="1179"/>
        <v>5.4</v>
      </c>
      <c r="F451" s="200">
        <f t="shared" si="1179"/>
        <v>0</v>
      </c>
      <c r="G451" s="202">
        <v>0</v>
      </c>
      <c r="H451" s="200">
        <f t="shared" ref="H451:I451" si="1229">H452+H453+H454+H456+H457</f>
        <v>0</v>
      </c>
      <c r="I451" s="200">
        <f t="shared" si="1229"/>
        <v>0</v>
      </c>
      <c r="J451" s="219"/>
      <c r="K451" s="200">
        <f t="shared" ref="K451" si="1230">K452+K453+K454+K456+K457</f>
        <v>0</v>
      </c>
      <c r="L451" s="219"/>
      <c r="M451" s="200"/>
      <c r="N451" s="219"/>
      <c r="O451" s="200">
        <f t="shared" ref="O451" si="1231">O452+O453+O454+O456+O457</f>
        <v>0</v>
      </c>
      <c r="P451" s="200"/>
      <c r="Q451" s="200">
        <f t="shared" ref="Q451" si="1232">Q452+Q453+Q454+Q456+Q457</f>
        <v>0</v>
      </c>
      <c r="R451" s="219">
        <f t="shared" ref="R451" si="1233">R454</f>
        <v>0</v>
      </c>
      <c r="S451" s="200"/>
      <c r="T451" s="283">
        <v>0</v>
      </c>
      <c r="U451" s="200">
        <f t="shared" ref="U451" si="1234">U452+U453+U454+U456+U457</f>
        <v>0</v>
      </c>
      <c r="V451" s="200"/>
      <c r="W451" s="200">
        <f t="shared" ref="W451" si="1235">W452+W453+W454+W456+W457</f>
        <v>0</v>
      </c>
      <c r="X451" s="219">
        <f t="shared" ref="X451" si="1236">X454</f>
        <v>0</v>
      </c>
      <c r="Y451" s="200"/>
      <c r="Z451" s="219">
        <f t="shared" ref="Z451" si="1237">Z454</f>
        <v>0</v>
      </c>
      <c r="AA451" s="200">
        <f t="shared" ref="AA451" si="1238">AA452+AA453+AA454+AA456+AA457</f>
        <v>0</v>
      </c>
      <c r="AB451" s="200"/>
      <c r="AC451" s="200">
        <f t="shared" ref="AC451" si="1239">AC452+AC453+AC454+AC456+AC457</f>
        <v>0</v>
      </c>
      <c r="AD451" s="219"/>
      <c r="AE451" s="200"/>
      <c r="AF451" s="219">
        <f t="shared" ref="AF451" si="1240">AF454</f>
        <v>0</v>
      </c>
      <c r="AG451" s="200">
        <f t="shared" ref="AG451" si="1241">AG452+AG453+AG454+AG456+AG457</f>
        <v>0</v>
      </c>
      <c r="AH451" s="200"/>
      <c r="AI451" s="200">
        <f>AI452+AI453+AI454+AI456+AI457</f>
        <v>5.4</v>
      </c>
      <c r="AJ451" s="219"/>
      <c r="AK451" s="201"/>
      <c r="AL451" s="219">
        <f>AL454</f>
        <v>0</v>
      </c>
      <c r="AM451" s="219"/>
      <c r="AN451" s="200"/>
      <c r="AO451" s="200">
        <f>AO452+AO453+AO454+AO456+AO457</f>
        <v>0</v>
      </c>
      <c r="AP451" s="200">
        <f>AP452+AP453+AP454+AP456+AP457</f>
        <v>0</v>
      </c>
      <c r="AQ451" s="202"/>
      <c r="AR451" s="321" t="s">
        <v>348</v>
      </c>
    </row>
    <row r="452" spans="1:44" s="146" customFormat="1" ht="114.75" customHeight="1" x14ac:dyDescent="0.25">
      <c r="A452" s="762"/>
      <c r="B452" s="765"/>
      <c r="C452" s="765"/>
      <c r="D452" s="281" t="s">
        <v>37</v>
      </c>
      <c r="E452" s="283">
        <f t="shared" si="1179"/>
        <v>0</v>
      </c>
      <c r="F452" s="283">
        <f t="shared" si="1179"/>
        <v>0</v>
      </c>
      <c r="G452" s="201"/>
      <c r="H452" s="283"/>
      <c r="I452" s="283"/>
      <c r="J452" s="204"/>
      <c r="K452" s="283"/>
      <c r="L452" s="204"/>
      <c r="M452" s="283"/>
      <c r="N452" s="204"/>
      <c r="O452" s="283"/>
      <c r="P452" s="283"/>
      <c r="Q452" s="527"/>
      <c r="R452" s="204"/>
      <c r="S452" s="527"/>
      <c r="T452" s="204"/>
      <c r="U452" s="283"/>
      <c r="V452" s="283"/>
      <c r="W452" s="283"/>
      <c r="X452" s="204"/>
      <c r="Y452" s="283"/>
      <c r="Z452" s="204"/>
      <c r="AA452" s="283"/>
      <c r="AB452" s="283"/>
      <c r="AC452" s="283"/>
      <c r="AD452" s="204"/>
      <c r="AE452" s="283"/>
      <c r="AF452" s="204"/>
      <c r="AG452" s="283"/>
      <c r="AH452" s="283"/>
      <c r="AI452" s="283"/>
      <c r="AJ452" s="204"/>
      <c r="AK452" s="283"/>
      <c r="AL452" s="283"/>
      <c r="AM452" s="204"/>
      <c r="AN452" s="283"/>
      <c r="AO452" s="283"/>
      <c r="AP452" s="283"/>
      <c r="AQ452" s="283"/>
      <c r="AR452" s="321"/>
    </row>
    <row r="453" spans="1:44" s="146" customFormat="1" ht="114.75" customHeight="1" thickBot="1" x14ac:dyDescent="0.3">
      <c r="A453" s="762"/>
      <c r="B453" s="765"/>
      <c r="C453" s="765"/>
      <c r="D453" s="279" t="s">
        <v>2</v>
      </c>
      <c r="E453" s="283">
        <f t="shared" si="1179"/>
        <v>0</v>
      </c>
      <c r="F453" s="283">
        <f t="shared" si="1179"/>
        <v>0</v>
      </c>
      <c r="G453" s="201"/>
      <c r="H453" s="283"/>
      <c r="I453" s="283"/>
      <c r="J453" s="204"/>
      <c r="K453" s="283"/>
      <c r="L453" s="204"/>
      <c r="M453" s="283"/>
      <c r="N453" s="204"/>
      <c r="O453" s="283"/>
      <c r="P453" s="283"/>
      <c r="Q453" s="527"/>
      <c r="R453" s="204"/>
      <c r="S453" s="527"/>
      <c r="T453" s="204"/>
      <c r="U453" s="283"/>
      <c r="V453" s="283"/>
      <c r="W453" s="283"/>
      <c r="X453" s="204"/>
      <c r="Y453" s="283"/>
      <c r="Z453" s="204"/>
      <c r="AA453" s="283"/>
      <c r="AB453" s="283"/>
      <c r="AC453" s="283"/>
      <c r="AD453" s="204"/>
      <c r="AE453" s="283"/>
      <c r="AF453" s="204"/>
      <c r="AG453" s="283"/>
      <c r="AH453" s="283"/>
      <c r="AI453" s="283"/>
      <c r="AJ453" s="204"/>
      <c r="AK453" s="283"/>
      <c r="AL453" s="283"/>
      <c r="AM453" s="204"/>
      <c r="AN453" s="283"/>
      <c r="AO453" s="283"/>
      <c r="AP453" s="283"/>
      <c r="AQ453" s="283"/>
      <c r="AR453" s="321"/>
    </row>
    <row r="454" spans="1:44" s="146" customFormat="1" ht="150.75" customHeight="1" thickBot="1" x14ac:dyDescent="0.3">
      <c r="A454" s="762"/>
      <c r="B454" s="765"/>
      <c r="C454" s="765"/>
      <c r="D454" s="279" t="s">
        <v>284</v>
      </c>
      <c r="E454" s="275">
        <f t="shared" ref="E454" si="1242">H454+K454+N454+Q454+T454+W454+Z454+AC454+AF454+AI454+AL454+AO454</f>
        <v>5.4</v>
      </c>
      <c r="F454" s="275">
        <f t="shared" ref="F454" si="1243">I454+L454+O454+R454+U454+X454+AA454+AD454+AG454+AJ454+AM454+AP454</f>
        <v>0</v>
      </c>
      <c r="G454" s="202">
        <f>F454/E454*1</f>
        <v>0</v>
      </c>
      <c r="H454" s="283">
        <f>H461</f>
        <v>0</v>
      </c>
      <c r="I454" s="283">
        <f t="shared" ref="I454:AG454" si="1244">I461</f>
        <v>0</v>
      </c>
      <c r="J454" s="283"/>
      <c r="K454" s="283">
        <f t="shared" si="1244"/>
        <v>0</v>
      </c>
      <c r="L454" s="283">
        <f t="shared" si="1244"/>
        <v>0</v>
      </c>
      <c r="M454" s="283"/>
      <c r="N454" s="283">
        <f t="shared" si="1244"/>
        <v>0</v>
      </c>
      <c r="O454" s="283">
        <f t="shared" si="1244"/>
        <v>0</v>
      </c>
      <c r="P454" s="283"/>
      <c r="Q454" s="527">
        <f t="shared" si="1244"/>
        <v>0</v>
      </c>
      <c r="R454" s="527">
        <f t="shared" si="1244"/>
        <v>0</v>
      </c>
      <c r="S454" s="527"/>
      <c r="T454" s="283"/>
      <c r="U454" s="283">
        <f t="shared" si="1244"/>
        <v>0</v>
      </c>
      <c r="V454" s="283"/>
      <c r="W454" s="283"/>
      <c r="X454" s="283">
        <f t="shared" si="1244"/>
        <v>0</v>
      </c>
      <c r="Y454" s="283"/>
      <c r="Z454" s="283"/>
      <c r="AA454" s="283">
        <f t="shared" si="1244"/>
        <v>0</v>
      </c>
      <c r="AB454" s="283"/>
      <c r="AC454" s="283"/>
      <c r="AD454" s="283">
        <f t="shared" si="1244"/>
        <v>0</v>
      </c>
      <c r="AE454" s="283"/>
      <c r="AF454" s="283">
        <v>0</v>
      </c>
      <c r="AG454" s="283">
        <f t="shared" si="1244"/>
        <v>0</v>
      </c>
      <c r="AH454" s="283"/>
      <c r="AI454" s="283">
        <v>5.4</v>
      </c>
      <c r="AJ454" s="283">
        <f>AJ461</f>
        <v>0</v>
      </c>
      <c r="AK454" s="201">
        <v>0</v>
      </c>
      <c r="AL454" s="283">
        <v>0</v>
      </c>
      <c r="AM454" s="283">
        <f>AM461</f>
        <v>0</v>
      </c>
      <c r="AN454" s="201">
        <v>0</v>
      </c>
      <c r="AO454" s="283">
        <v>0</v>
      </c>
      <c r="AP454" s="283">
        <f>AP461</f>
        <v>0</v>
      </c>
      <c r="AQ454" s="202">
        <v>0</v>
      </c>
      <c r="AR454" s="321" t="s">
        <v>348</v>
      </c>
    </row>
    <row r="455" spans="1:44" s="146" customFormat="1" ht="391.5" customHeight="1" x14ac:dyDescent="0.25">
      <c r="A455" s="762"/>
      <c r="B455" s="765"/>
      <c r="C455" s="765"/>
      <c r="D455" s="279" t="s">
        <v>292</v>
      </c>
      <c r="E455" s="200">
        <f t="shared" si="1179"/>
        <v>0</v>
      </c>
      <c r="F455" s="200">
        <f t="shared" si="1179"/>
        <v>0</v>
      </c>
      <c r="G455" s="283"/>
      <c r="H455" s="283"/>
      <c r="I455" s="283"/>
      <c r="J455" s="204"/>
      <c r="K455" s="283"/>
      <c r="L455" s="204"/>
      <c r="M455" s="283"/>
      <c r="N455" s="204"/>
      <c r="O455" s="283"/>
      <c r="P455" s="283"/>
      <c r="Q455" s="527"/>
      <c r="R455" s="204"/>
      <c r="S455" s="527"/>
      <c r="T455" s="204"/>
      <c r="U455" s="283"/>
      <c r="V455" s="283"/>
      <c r="W455" s="283"/>
      <c r="X455" s="204"/>
      <c r="Y455" s="283"/>
      <c r="Z455" s="204"/>
      <c r="AA455" s="283"/>
      <c r="AB455" s="283"/>
      <c r="AC455" s="283"/>
      <c r="AD455" s="204"/>
      <c r="AE455" s="283"/>
      <c r="AF455" s="204"/>
      <c r="AG455" s="283"/>
      <c r="AH455" s="283"/>
      <c r="AI455" s="283"/>
      <c r="AJ455" s="204"/>
      <c r="AK455" s="283"/>
      <c r="AL455" s="283"/>
      <c r="AM455" s="204"/>
      <c r="AN455" s="283"/>
      <c r="AO455" s="283"/>
      <c r="AP455" s="283"/>
      <c r="AQ455" s="283"/>
      <c r="AR455" s="207"/>
    </row>
    <row r="456" spans="1:44" s="146" customFormat="1" ht="273" customHeight="1" x14ac:dyDescent="0.25">
      <c r="A456" s="762"/>
      <c r="B456" s="765"/>
      <c r="C456" s="765"/>
      <c r="D456" s="279" t="s">
        <v>285</v>
      </c>
      <c r="E456" s="283">
        <f t="shared" si="1179"/>
        <v>0</v>
      </c>
      <c r="F456" s="283">
        <f t="shared" si="1179"/>
        <v>0</v>
      </c>
      <c r="G456" s="283"/>
      <c r="H456" s="283"/>
      <c r="I456" s="283"/>
      <c r="J456" s="204"/>
      <c r="K456" s="283"/>
      <c r="L456" s="204"/>
      <c r="M456" s="283"/>
      <c r="N456" s="204"/>
      <c r="O456" s="283"/>
      <c r="P456" s="283"/>
      <c r="Q456" s="527"/>
      <c r="R456" s="204"/>
      <c r="S456" s="527"/>
      <c r="T456" s="204"/>
      <c r="U456" s="283"/>
      <c r="V456" s="283"/>
      <c r="W456" s="283"/>
      <c r="X456" s="204"/>
      <c r="Y456" s="283"/>
      <c r="Z456" s="204"/>
      <c r="AA456" s="283"/>
      <c r="AB456" s="283"/>
      <c r="AC456" s="283"/>
      <c r="AD456" s="204"/>
      <c r="AE456" s="283"/>
      <c r="AF456" s="204"/>
      <c r="AG456" s="283"/>
      <c r="AH456" s="283"/>
      <c r="AI456" s="283"/>
      <c r="AJ456" s="204"/>
      <c r="AK456" s="283"/>
      <c r="AL456" s="283"/>
      <c r="AM456" s="204"/>
      <c r="AN456" s="283"/>
      <c r="AO456" s="283"/>
      <c r="AP456" s="283"/>
      <c r="AQ456" s="283"/>
      <c r="AR456" s="207"/>
    </row>
    <row r="457" spans="1:44" s="146" customFormat="1" ht="114.75" customHeight="1" thickBot="1" x14ac:dyDescent="0.3">
      <c r="A457" s="762"/>
      <c r="B457" s="765"/>
      <c r="C457" s="765"/>
      <c r="D457" s="281" t="s">
        <v>43</v>
      </c>
      <c r="E457" s="283">
        <f t="shared" si="1179"/>
        <v>0</v>
      </c>
      <c r="F457" s="283">
        <f t="shared" si="1179"/>
        <v>0</v>
      </c>
      <c r="G457" s="283"/>
      <c r="H457" s="283"/>
      <c r="I457" s="283"/>
      <c r="J457" s="204"/>
      <c r="K457" s="283"/>
      <c r="L457" s="204"/>
      <c r="M457" s="210"/>
      <c r="N457" s="204"/>
      <c r="O457" s="283"/>
      <c r="P457" s="210"/>
      <c r="Q457" s="527"/>
      <c r="R457" s="204"/>
      <c r="S457" s="210"/>
      <c r="T457" s="204"/>
      <c r="U457" s="283"/>
      <c r="V457" s="210"/>
      <c r="W457" s="283"/>
      <c r="X457" s="204"/>
      <c r="Y457" s="210"/>
      <c r="Z457" s="204"/>
      <c r="AA457" s="283"/>
      <c r="AB457" s="210"/>
      <c r="AC457" s="283"/>
      <c r="AD457" s="204"/>
      <c r="AE457" s="210"/>
      <c r="AF457" s="204"/>
      <c r="AG457" s="283"/>
      <c r="AH457" s="210"/>
      <c r="AI457" s="283"/>
      <c r="AJ457" s="204"/>
      <c r="AK457" s="210"/>
      <c r="AL457" s="283"/>
      <c r="AM457" s="204"/>
      <c r="AN457" s="210"/>
      <c r="AO457" s="283"/>
      <c r="AP457" s="283"/>
      <c r="AQ457" s="210"/>
      <c r="AR457" s="207"/>
    </row>
    <row r="458" spans="1:44" s="146" customFormat="1" ht="312.75" customHeight="1" x14ac:dyDescent="0.25">
      <c r="A458" s="294" t="s">
        <v>349</v>
      </c>
      <c r="B458" s="214" t="s">
        <v>350</v>
      </c>
      <c r="C458" s="765"/>
      <c r="D458" s="214" t="s">
        <v>331</v>
      </c>
      <c r="E458" s="767" t="s">
        <v>351</v>
      </c>
      <c r="F458" s="767"/>
      <c r="G458" s="767"/>
      <c r="H458" s="767"/>
      <c r="I458" s="767"/>
      <c r="J458" s="767"/>
      <c r="K458" s="767"/>
      <c r="L458" s="767"/>
      <c r="M458" s="767"/>
      <c r="N458" s="767"/>
      <c r="O458" s="767"/>
      <c r="P458" s="767"/>
      <c r="Q458" s="767"/>
      <c r="R458" s="767"/>
      <c r="S458" s="767"/>
      <c r="T458" s="767"/>
      <c r="U458" s="767"/>
      <c r="V458" s="767"/>
      <c r="W458" s="767"/>
      <c r="X458" s="767"/>
      <c r="Y458" s="767"/>
      <c r="Z458" s="767"/>
      <c r="AA458" s="767"/>
      <c r="AB458" s="767"/>
      <c r="AC458" s="767"/>
      <c r="AD458" s="767"/>
      <c r="AE458" s="767"/>
      <c r="AF458" s="767"/>
      <c r="AG458" s="767"/>
      <c r="AH458" s="767"/>
      <c r="AI458" s="767"/>
      <c r="AJ458" s="767"/>
      <c r="AK458" s="767"/>
      <c r="AL458" s="767"/>
      <c r="AM458" s="767"/>
      <c r="AN458" s="767"/>
      <c r="AO458" s="767"/>
      <c r="AP458" s="767"/>
      <c r="AQ458" s="767"/>
      <c r="AR458" s="768"/>
    </row>
    <row r="459" spans="1:44" s="146" customFormat="1" ht="183.75" customHeight="1" thickBot="1" x14ac:dyDescent="0.3">
      <c r="A459" s="295" t="s">
        <v>352</v>
      </c>
      <c r="B459" s="222" t="s">
        <v>353</v>
      </c>
      <c r="C459" s="766"/>
      <c r="D459" s="222" t="s">
        <v>331</v>
      </c>
      <c r="E459" s="769" t="s">
        <v>351</v>
      </c>
      <c r="F459" s="769"/>
      <c r="G459" s="769"/>
      <c r="H459" s="769"/>
      <c r="I459" s="769"/>
      <c r="J459" s="769"/>
      <c r="K459" s="769"/>
      <c r="L459" s="769"/>
      <c r="M459" s="769"/>
      <c r="N459" s="769"/>
      <c r="O459" s="769"/>
      <c r="P459" s="769"/>
      <c r="Q459" s="769"/>
      <c r="R459" s="769"/>
      <c r="S459" s="769"/>
      <c r="T459" s="769"/>
      <c r="U459" s="769"/>
      <c r="V459" s="769"/>
      <c r="W459" s="769"/>
      <c r="X459" s="769"/>
      <c r="Y459" s="769"/>
      <c r="Z459" s="769"/>
      <c r="AA459" s="769"/>
      <c r="AB459" s="769"/>
      <c r="AC459" s="769"/>
      <c r="AD459" s="769"/>
      <c r="AE459" s="769"/>
      <c r="AF459" s="769"/>
      <c r="AG459" s="769"/>
      <c r="AH459" s="769"/>
      <c r="AI459" s="769"/>
      <c r="AJ459" s="769"/>
      <c r="AK459" s="769"/>
      <c r="AL459" s="769"/>
      <c r="AM459" s="769"/>
      <c r="AN459" s="769"/>
      <c r="AO459" s="769"/>
      <c r="AP459" s="769"/>
      <c r="AQ459" s="769"/>
      <c r="AR459" s="770"/>
    </row>
    <row r="460" spans="1:44" s="146" customFormat="1" ht="114.75" customHeight="1" x14ac:dyDescent="0.25">
      <c r="A460" s="795" t="s">
        <v>363</v>
      </c>
      <c r="B460" s="764" t="s">
        <v>354</v>
      </c>
      <c r="C460" s="764" t="s">
        <v>336</v>
      </c>
      <c r="D460" s="280" t="s">
        <v>41</v>
      </c>
      <c r="E460" s="200">
        <f>H460+K460+N460+Q460+T460+W460+Z460+AC460+AF460+AI460+AL460+AO460</f>
        <v>0</v>
      </c>
      <c r="F460" s="200">
        <f>I460+L460+O460+R460+U460+X460+AA460+AD460+AG460+AJ460+AM460+AP460</f>
        <v>0</v>
      </c>
      <c r="G460" s="212"/>
      <c r="H460" s="212"/>
      <c r="I460" s="212"/>
      <c r="J460" s="213"/>
      <c r="K460" s="212"/>
      <c r="L460" s="212"/>
      <c r="M460" s="213"/>
      <c r="N460" s="212"/>
      <c r="O460" s="212"/>
      <c r="P460" s="213"/>
      <c r="Q460" s="212"/>
      <c r="R460" s="212"/>
      <c r="S460" s="213"/>
      <c r="T460" s="212"/>
      <c r="U460" s="212"/>
      <c r="V460" s="213"/>
      <c r="W460" s="212"/>
      <c r="X460" s="212"/>
      <c r="Y460" s="213"/>
      <c r="Z460" s="212"/>
      <c r="AA460" s="213"/>
      <c r="AB460" s="213"/>
      <c r="AC460" s="212"/>
      <c r="AD460" s="213"/>
      <c r="AE460" s="213"/>
      <c r="AF460" s="212"/>
      <c r="AG460" s="213"/>
      <c r="AH460" s="213"/>
      <c r="AI460" s="212"/>
      <c r="AJ460" s="213"/>
      <c r="AK460" s="212"/>
      <c r="AL460" s="212"/>
      <c r="AM460" s="213"/>
      <c r="AN460" s="212"/>
      <c r="AO460" s="213"/>
      <c r="AP460" s="213"/>
      <c r="AQ460" s="212"/>
      <c r="AR460" s="296"/>
    </row>
    <row r="461" spans="1:44" s="146" customFormat="1" ht="114.75" customHeight="1" x14ac:dyDescent="0.25">
      <c r="A461" s="796"/>
      <c r="B461" s="765"/>
      <c r="C461" s="765"/>
      <c r="D461" s="281" t="s">
        <v>37</v>
      </c>
      <c r="E461" s="283">
        <f>H461+K461+N461+Q461+T461+W461+Z461+AC461+AF461+AI461+AL461+AO461</f>
        <v>0</v>
      </c>
      <c r="F461" s="283">
        <f>I461+L461+O461+R461+U461+X461+AA461+AD461+AG461+AJ461+AM461+AP461</f>
        <v>0</v>
      </c>
      <c r="G461" s="206"/>
      <c r="H461" s="205"/>
      <c r="I461" s="205"/>
      <c r="J461" s="206"/>
      <c r="K461" s="205"/>
      <c r="L461" s="205"/>
      <c r="M461" s="206"/>
      <c r="N461" s="205"/>
      <c r="O461" s="205"/>
      <c r="P461" s="206"/>
      <c r="Q461" s="205"/>
      <c r="R461" s="205"/>
      <c r="S461" s="206"/>
      <c r="T461" s="205"/>
      <c r="U461" s="205"/>
      <c r="V461" s="206"/>
      <c r="W461" s="205"/>
      <c r="X461" s="205"/>
      <c r="Y461" s="206"/>
      <c r="Z461" s="205"/>
      <c r="AA461" s="206"/>
      <c r="AB461" s="206"/>
      <c r="AC461" s="205"/>
      <c r="AD461" s="206"/>
      <c r="AE461" s="206"/>
      <c r="AF461" s="205"/>
      <c r="AG461" s="206"/>
      <c r="AH461" s="206"/>
      <c r="AI461" s="205"/>
      <c r="AJ461" s="206"/>
      <c r="AK461" s="206"/>
      <c r="AL461" s="205"/>
      <c r="AM461" s="206"/>
      <c r="AN461" s="206"/>
      <c r="AO461" s="206"/>
      <c r="AP461" s="206"/>
      <c r="AQ461" s="206"/>
      <c r="AR461" s="297"/>
    </row>
    <row r="462" spans="1:44" s="146" customFormat="1" ht="114.75" customHeight="1" x14ac:dyDescent="0.25">
      <c r="A462" s="796"/>
      <c r="B462" s="765"/>
      <c r="C462" s="765"/>
      <c r="D462" s="279" t="s">
        <v>2</v>
      </c>
      <c r="E462" s="283">
        <f t="shared" ref="E462:E466" si="1245">H462+K462+N462+Q462+T462+W462+Z462+AC462+AF462+AI462+AL462+AO462</f>
        <v>0</v>
      </c>
      <c r="F462" s="283">
        <f t="shared" ref="F462:F466" si="1246">I462+L462+O462+R462+U462+X462+AA462+AD462+AG462+AJ462+AM462+AP462</f>
        <v>0</v>
      </c>
      <c r="G462" s="206"/>
      <c r="H462" s="205"/>
      <c r="I462" s="205"/>
      <c r="J462" s="206"/>
      <c r="K462" s="205"/>
      <c r="L462" s="205"/>
      <c r="M462" s="206"/>
      <c r="N462" s="205"/>
      <c r="O462" s="205"/>
      <c r="P462" s="206"/>
      <c r="Q462" s="205"/>
      <c r="R462" s="205"/>
      <c r="S462" s="206"/>
      <c r="T462" s="205"/>
      <c r="U462" s="205"/>
      <c r="V462" s="206"/>
      <c r="W462" s="205"/>
      <c r="X462" s="205"/>
      <c r="Y462" s="206"/>
      <c r="Z462" s="205"/>
      <c r="AA462" s="206"/>
      <c r="AB462" s="206"/>
      <c r="AC462" s="205"/>
      <c r="AD462" s="206"/>
      <c r="AE462" s="206"/>
      <c r="AF462" s="205"/>
      <c r="AG462" s="206"/>
      <c r="AH462" s="206"/>
      <c r="AI462" s="205"/>
      <c r="AJ462" s="206"/>
      <c r="AK462" s="206"/>
      <c r="AL462" s="205"/>
      <c r="AM462" s="206"/>
      <c r="AN462" s="206"/>
      <c r="AO462" s="206"/>
      <c r="AP462" s="206"/>
      <c r="AQ462" s="206"/>
      <c r="AR462" s="297"/>
    </row>
    <row r="463" spans="1:44" s="146" customFormat="1" ht="114.75" customHeight="1" thickBot="1" x14ac:dyDescent="0.3">
      <c r="A463" s="796"/>
      <c r="B463" s="765"/>
      <c r="C463" s="765"/>
      <c r="D463" s="279" t="s">
        <v>284</v>
      </c>
      <c r="E463" s="283">
        <f t="shared" si="1245"/>
        <v>0</v>
      </c>
      <c r="F463" s="283">
        <f t="shared" si="1246"/>
        <v>0</v>
      </c>
      <c r="G463" s="206"/>
      <c r="H463" s="205"/>
      <c r="I463" s="205"/>
      <c r="J463" s="206"/>
      <c r="K463" s="205"/>
      <c r="L463" s="205"/>
      <c r="M463" s="206"/>
      <c r="N463" s="205"/>
      <c r="O463" s="205"/>
      <c r="P463" s="206"/>
      <c r="Q463" s="205"/>
      <c r="R463" s="205"/>
      <c r="S463" s="206"/>
      <c r="T463" s="205"/>
      <c r="U463" s="205"/>
      <c r="V463" s="206"/>
      <c r="W463" s="205"/>
      <c r="X463" s="205"/>
      <c r="Y463" s="206"/>
      <c r="Z463" s="205"/>
      <c r="AA463" s="206"/>
      <c r="AB463" s="206"/>
      <c r="AC463" s="205"/>
      <c r="AD463" s="206"/>
      <c r="AE463" s="206"/>
      <c r="AF463" s="205"/>
      <c r="AG463" s="206"/>
      <c r="AH463" s="206"/>
      <c r="AI463" s="205"/>
      <c r="AJ463" s="206"/>
      <c r="AK463" s="206"/>
      <c r="AL463" s="205"/>
      <c r="AM463" s="206"/>
      <c r="AN463" s="206"/>
      <c r="AO463" s="206"/>
      <c r="AP463" s="206"/>
      <c r="AQ463" s="206"/>
      <c r="AR463" s="297"/>
    </row>
    <row r="464" spans="1:44" s="146" customFormat="1" ht="378.75" customHeight="1" x14ac:dyDescent="0.25">
      <c r="A464" s="796"/>
      <c r="B464" s="765"/>
      <c r="C464" s="765"/>
      <c r="D464" s="279" t="s">
        <v>292</v>
      </c>
      <c r="E464" s="200">
        <f t="shared" si="1245"/>
        <v>0</v>
      </c>
      <c r="F464" s="200">
        <f t="shared" si="1246"/>
        <v>0</v>
      </c>
      <c r="G464" s="206"/>
      <c r="H464" s="205"/>
      <c r="I464" s="205"/>
      <c r="J464" s="206"/>
      <c r="K464" s="205"/>
      <c r="L464" s="205"/>
      <c r="M464" s="206"/>
      <c r="N464" s="205"/>
      <c r="O464" s="205"/>
      <c r="P464" s="206"/>
      <c r="Q464" s="205"/>
      <c r="R464" s="205"/>
      <c r="S464" s="206"/>
      <c r="T464" s="205"/>
      <c r="U464" s="205"/>
      <c r="V464" s="206"/>
      <c r="W464" s="205"/>
      <c r="X464" s="205"/>
      <c r="Y464" s="206"/>
      <c r="Z464" s="205"/>
      <c r="AA464" s="206"/>
      <c r="AB464" s="206"/>
      <c r="AC464" s="205"/>
      <c r="AD464" s="206"/>
      <c r="AE464" s="206"/>
      <c r="AF464" s="205"/>
      <c r="AG464" s="206"/>
      <c r="AH464" s="206"/>
      <c r="AI464" s="205"/>
      <c r="AJ464" s="206"/>
      <c r="AK464" s="206"/>
      <c r="AL464" s="205"/>
      <c r="AM464" s="206"/>
      <c r="AN464" s="206"/>
      <c r="AO464" s="206"/>
      <c r="AP464" s="206"/>
      <c r="AQ464" s="206"/>
      <c r="AR464" s="297"/>
    </row>
    <row r="465" spans="1:44" s="146" customFormat="1" ht="114.75" customHeight="1" x14ac:dyDescent="0.25">
      <c r="A465" s="796"/>
      <c r="B465" s="765"/>
      <c r="C465" s="765"/>
      <c r="D465" s="279" t="s">
        <v>285</v>
      </c>
      <c r="E465" s="283">
        <f t="shared" si="1245"/>
        <v>0</v>
      </c>
      <c r="F465" s="283">
        <f t="shared" si="1246"/>
        <v>0</v>
      </c>
      <c r="G465" s="206"/>
      <c r="H465" s="205"/>
      <c r="I465" s="205"/>
      <c r="J465" s="206"/>
      <c r="K465" s="205"/>
      <c r="L465" s="205"/>
      <c r="M465" s="206"/>
      <c r="N465" s="205"/>
      <c r="O465" s="205"/>
      <c r="P465" s="206"/>
      <c r="Q465" s="205"/>
      <c r="R465" s="205"/>
      <c r="S465" s="206"/>
      <c r="T465" s="205"/>
      <c r="U465" s="205"/>
      <c r="V465" s="206"/>
      <c r="W465" s="205"/>
      <c r="X465" s="205"/>
      <c r="Y465" s="206"/>
      <c r="Z465" s="205"/>
      <c r="AA465" s="206"/>
      <c r="AB465" s="206"/>
      <c r="AC465" s="205"/>
      <c r="AD465" s="206"/>
      <c r="AE465" s="206"/>
      <c r="AF465" s="205"/>
      <c r="AG465" s="206"/>
      <c r="AH465" s="206"/>
      <c r="AI465" s="205"/>
      <c r="AJ465" s="206"/>
      <c r="AK465" s="206"/>
      <c r="AL465" s="205"/>
      <c r="AM465" s="206"/>
      <c r="AN465" s="206"/>
      <c r="AO465" s="206"/>
      <c r="AP465" s="206"/>
      <c r="AQ465" s="206"/>
      <c r="AR465" s="297"/>
    </row>
    <row r="466" spans="1:44" s="146" customFormat="1" ht="114.75" customHeight="1" x14ac:dyDescent="0.25">
      <c r="A466" s="796"/>
      <c r="B466" s="765"/>
      <c r="C466" s="765"/>
      <c r="D466" s="281" t="s">
        <v>43</v>
      </c>
      <c r="E466" s="283">
        <f t="shared" si="1245"/>
        <v>0</v>
      </c>
      <c r="F466" s="283">
        <f t="shared" si="1246"/>
        <v>0</v>
      </c>
      <c r="G466" s="206"/>
      <c r="H466" s="205"/>
      <c r="I466" s="205"/>
      <c r="J466" s="206"/>
      <c r="K466" s="205"/>
      <c r="L466" s="205"/>
      <c r="M466" s="206"/>
      <c r="N466" s="205"/>
      <c r="O466" s="205"/>
      <c r="P466" s="206"/>
      <c r="Q466" s="205"/>
      <c r="R466" s="205"/>
      <c r="S466" s="206"/>
      <c r="T466" s="205"/>
      <c r="U466" s="205"/>
      <c r="V466" s="206"/>
      <c r="W466" s="205"/>
      <c r="X466" s="205"/>
      <c r="Y466" s="206"/>
      <c r="Z466" s="205"/>
      <c r="AA466" s="206"/>
      <c r="AB466" s="206"/>
      <c r="AC466" s="205"/>
      <c r="AD466" s="206"/>
      <c r="AE466" s="206"/>
      <c r="AF466" s="205"/>
      <c r="AG466" s="206"/>
      <c r="AH466" s="206"/>
      <c r="AI466" s="205"/>
      <c r="AJ466" s="206"/>
      <c r="AK466" s="206"/>
      <c r="AL466" s="205"/>
      <c r="AM466" s="206"/>
      <c r="AN466" s="206"/>
      <c r="AO466" s="206"/>
      <c r="AP466" s="206"/>
      <c r="AQ466" s="206"/>
      <c r="AR466" s="297"/>
    </row>
    <row r="467" spans="1:44" s="146" customFormat="1" ht="204.75" customHeight="1" thickBot="1" x14ac:dyDescent="0.3">
      <c r="A467" s="295" t="s">
        <v>355</v>
      </c>
      <c r="B467" s="222" t="s">
        <v>356</v>
      </c>
      <c r="C467" s="766"/>
      <c r="D467" s="222" t="s">
        <v>331</v>
      </c>
      <c r="E467" s="771"/>
      <c r="F467" s="772"/>
      <c r="G467" s="772"/>
      <c r="H467" s="772"/>
      <c r="I467" s="772"/>
      <c r="J467" s="772"/>
      <c r="K467" s="772"/>
      <c r="L467" s="772"/>
      <c r="M467" s="772"/>
      <c r="N467" s="772"/>
      <c r="O467" s="772"/>
      <c r="P467" s="772"/>
      <c r="Q467" s="772"/>
      <c r="R467" s="772"/>
      <c r="S467" s="772"/>
      <c r="T467" s="772"/>
      <c r="U467" s="772"/>
      <c r="V467" s="772"/>
      <c r="W467" s="772"/>
      <c r="X467" s="772"/>
      <c r="Y467" s="772"/>
      <c r="Z467" s="772"/>
      <c r="AA467" s="772"/>
      <c r="AB467" s="772"/>
      <c r="AC467" s="772"/>
      <c r="AD467" s="772"/>
      <c r="AE467" s="772"/>
      <c r="AF467" s="772"/>
      <c r="AG467" s="772"/>
      <c r="AH467" s="772"/>
      <c r="AI467" s="772"/>
      <c r="AJ467" s="772"/>
      <c r="AK467" s="772"/>
      <c r="AL467" s="772"/>
      <c r="AM467" s="772"/>
      <c r="AN467" s="772"/>
      <c r="AO467" s="772"/>
      <c r="AP467" s="772"/>
      <c r="AQ467" s="772"/>
      <c r="AR467" s="773"/>
    </row>
    <row r="468" spans="1:44" s="146" customFormat="1" ht="83.25" customHeight="1" x14ac:dyDescent="0.25">
      <c r="A468" s="761" t="s">
        <v>357</v>
      </c>
      <c r="B468" s="764" t="s">
        <v>358</v>
      </c>
      <c r="C468" s="764" t="s">
        <v>336</v>
      </c>
      <c r="D468" s="298" t="s">
        <v>325</v>
      </c>
      <c r="E468" s="784" t="s">
        <v>351</v>
      </c>
      <c r="F468" s="785"/>
      <c r="G468" s="785"/>
      <c r="H468" s="785"/>
      <c r="I468" s="785"/>
      <c r="J468" s="785"/>
      <c r="K468" s="785"/>
      <c r="L468" s="785"/>
      <c r="M468" s="785"/>
      <c r="N468" s="785"/>
      <c r="O468" s="785"/>
      <c r="P468" s="785"/>
      <c r="Q468" s="785"/>
      <c r="R468" s="785"/>
      <c r="S468" s="785"/>
      <c r="T468" s="785"/>
      <c r="U468" s="785"/>
      <c r="V468" s="785"/>
      <c r="W468" s="785"/>
      <c r="X468" s="785"/>
      <c r="Y468" s="785"/>
      <c r="Z468" s="785"/>
      <c r="AA468" s="785"/>
      <c r="AB468" s="785"/>
      <c r="AC468" s="785"/>
      <c r="AD468" s="785"/>
      <c r="AE468" s="785"/>
      <c r="AF468" s="785"/>
      <c r="AG468" s="785"/>
      <c r="AH468" s="785"/>
      <c r="AI468" s="785"/>
      <c r="AJ468" s="785"/>
      <c r="AK468" s="785"/>
      <c r="AL468" s="785"/>
      <c r="AM468" s="785"/>
      <c r="AN468" s="785"/>
      <c r="AO468" s="785"/>
      <c r="AP468" s="785"/>
      <c r="AQ468" s="785"/>
      <c r="AR468" s="786"/>
    </row>
    <row r="469" spans="1:44" s="146" customFormat="1" ht="155.25" customHeight="1" x14ac:dyDescent="0.25">
      <c r="A469" s="762"/>
      <c r="B469" s="765"/>
      <c r="C469" s="765"/>
      <c r="D469" s="299" t="s">
        <v>37</v>
      </c>
      <c r="E469" s="787"/>
      <c r="F469" s="788"/>
      <c r="G469" s="788"/>
      <c r="H469" s="788"/>
      <c r="I469" s="788"/>
      <c r="J469" s="788"/>
      <c r="K469" s="788"/>
      <c r="L469" s="788"/>
      <c r="M469" s="788"/>
      <c r="N469" s="788"/>
      <c r="O469" s="788"/>
      <c r="P469" s="788"/>
      <c r="Q469" s="788"/>
      <c r="R469" s="788"/>
      <c r="S469" s="788"/>
      <c r="T469" s="788"/>
      <c r="U469" s="788"/>
      <c r="V469" s="788"/>
      <c r="W469" s="788"/>
      <c r="X469" s="788"/>
      <c r="Y469" s="788"/>
      <c r="Z469" s="788"/>
      <c r="AA469" s="788"/>
      <c r="AB469" s="788"/>
      <c r="AC469" s="788"/>
      <c r="AD469" s="788"/>
      <c r="AE469" s="788"/>
      <c r="AF469" s="788"/>
      <c r="AG469" s="788"/>
      <c r="AH469" s="788"/>
      <c r="AI469" s="788"/>
      <c r="AJ469" s="788"/>
      <c r="AK469" s="788"/>
      <c r="AL469" s="788"/>
      <c r="AM469" s="788"/>
      <c r="AN469" s="788"/>
      <c r="AO469" s="788"/>
      <c r="AP469" s="788"/>
      <c r="AQ469" s="788"/>
      <c r="AR469" s="789"/>
    </row>
    <row r="470" spans="1:44" s="146" customFormat="1" ht="114.75" customHeight="1" x14ac:dyDescent="0.25">
      <c r="A470" s="762"/>
      <c r="B470" s="765"/>
      <c r="C470" s="765"/>
      <c r="D470" s="299" t="s">
        <v>2</v>
      </c>
      <c r="E470" s="787"/>
      <c r="F470" s="788"/>
      <c r="G470" s="788"/>
      <c r="H470" s="788"/>
      <c r="I470" s="788"/>
      <c r="J470" s="788"/>
      <c r="K470" s="788"/>
      <c r="L470" s="788"/>
      <c r="M470" s="788"/>
      <c r="N470" s="788"/>
      <c r="O470" s="788"/>
      <c r="P470" s="788"/>
      <c r="Q470" s="788"/>
      <c r="R470" s="788"/>
      <c r="S470" s="788"/>
      <c r="T470" s="788"/>
      <c r="U470" s="788"/>
      <c r="V470" s="788"/>
      <c r="W470" s="788"/>
      <c r="X470" s="788"/>
      <c r="Y470" s="788"/>
      <c r="Z470" s="788"/>
      <c r="AA470" s="788"/>
      <c r="AB470" s="788"/>
      <c r="AC470" s="788"/>
      <c r="AD470" s="788"/>
      <c r="AE470" s="788"/>
      <c r="AF470" s="788"/>
      <c r="AG470" s="788"/>
      <c r="AH470" s="788"/>
      <c r="AI470" s="788"/>
      <c r="AJ470" s="788"/>
      <c r="AK470" s="788"/>
      <c r="AL470" s="788"/>
      <c r="AM470" s="788"/>
      <c r="AN470" s="788"/>
      <c r="AO470" s="788"/>
      <c r="AP470" s="788"/>
      <c r="AQ470" s="788"/>
      <c r="AR470" s="789"/>
    </row>
    <row r="471" spans="1:44" s="146" customFormat="1" ht="114.75" customHeight="1" x14ac:dyDescent="0.25">
      <c r="A471" s="762"/>
      <c r="B471" s="765"/>
      <c r="C471" s="765"/>
      <c r="D471" s="299" t="s">
        <v>284</v>
      </c>
      <c r="E471" s="787"/>
      <c r="F471" s="788"/>
      <c r="G471" s="788"/>
      <c r="H471" s="788"/>
      <c r="I471" s="788"/>
      <c r="J471" s="788"/>
      <c r="K471" s="788"/>
      <c r="L471" s="788"/>
      <c r="M471" s="788"/>
      <c r="N471" s="788"/>
      <c r="O471" s="788"/>
      <c r="P471" s="788"/>
      <c r="Q471" s="788"/>
      <c r="R471" s="788"/>
      <c r="S471" s="788"/>
      <c r="T471" s="788"/>
      <c r="U471" s="788"/>
      <c r="V471" s="788"/>
      <c r="W471" s="788"/>
      <c r="X471" s="788"/>
      <c r="Y471" s="788"/>
      <c r="Z471" s="788"/>
      <c r="AA471" s="788"/>
      <c r="AB471" s="788"/>
      <c r="AC471" s="788"/>
      <c r="AD471" s="788"/>
      <c r="AE471" s="788"/>
      <c r="AF471" s="788"/>
      <c r="AG471" s="788"/>
      <c r="AH471" s="788"/>
      <c r="AI471" s="788"/>
      <c r="AJ471" s="788"/>
      <c r="AK471" s="788"/>
      <c r="AL471" s="788"/>
      <c r="AM471" s="788"/>
      <c r="AN471" s="788"/>
      <c r="AO471" s="788"/>
      <c r="AP471" s="788"/>
      <c r="AQ471" s="788"/>
      <c r="AR471" s="789"/>
    </row>
    <row r="472" spans="1:44" s="146" customFormat="1" ht="383.25" customHeight="1" x14ac:dyDescent="0.25">
      <c r="A472" s="762"/>
      <c r="B472" s="765"/>
      <c r="C472" s="765"/>
      <c r="D472" s="299" t="s">
        <v>292</v>
      </c>
      <c r="E472" s="787"/>
      <c r="F472" s="788"/>
      <c r="G472" s="788"/>
      <c r="H472" s="788"/>
      <c r="I472" s="788"/>
      <c r="J472" s="788"/>
      <c r="K472" s="788"/>
      <c r="L472" s="788"/>
      <c r="M472" s="788"/>
      <c r="N472" s="788"/>
      <c r="O472" s="788"/>
      <c r="P472" s="788"/>
      <c r="Q472" s="788"/>
      <c r="R472" s="788"/>
      <c r="S472" s="788"/>
      <c r="T472" s="788"/>
      <c r="U472" s="788"/>
      <c r="V472" s="788"/>
      <c r="W472" s="788"/>
      <c r="X472" s="788"/>
      <c r="Y472" s="788"/>
      <c r="Z472" s="788"/>
      <c r="AA472" s="788"/>
      <c r="AB472" s="788"/>
      <c r="AC472" s="788"/>
      <c r="AD472" s="788"/>
      <c r="AE472" s="788"/>
      <c r="AF472" s="788"/>
      <c r="AG472" s="788"/>
      <c r="AH472" s="788"/>
      <c r="AI472" s="788"/>
      <c r="AJ472" s="788"/>
      <c r="AK472" s="788"/>
      <c r="AL472" s="788"/>
      <c r="AM472" s="788"/>
      <c r="AN472" s="788"/>
      <c r="AO472" s="788"/>
      <c r="AP472" s="788"/>
      <c r="AQ472" s="788"/>
      <c r="AR472" s="789"/>
    </row>
    <row r="473" spans="1:44" s="146" customFormat="1" ht="114.75" customHeight="1" x14ac:dyDescent="0.25">
      <c r="A473" s="762"/>
      <c r="B473" s="765"/>
      <c r="C473" s="765"/>
      <c r="D473" s="299" t="s">
        <v>327</v>
      </c>
      <c r="E473" s="787"/>
      <c r="F473" s="788"/>
      <c r="G473" s="788"/>
      <c r="H473" s="788"/>
      <c r="I473" s="788"/>
      <c r="J473" s="788"/>
      <c r="K473" s="788"/>
      <c r="L473" s="788"/>
      <c r="M473" s="788"/>
      <c r="N473" s="788"/>
      <c r="O473" s="788"/>
      <c r="P473" s="788"/>
      <c r="Q473" s="788"/>
      <c r="R473" s="788"/>
      <c r="S473" s="788"/>
      <c r="T473" s="788"/>
      <c r="U473" s="788"/>
      <c r="V473" s="788"/>
      <c r="W473" s="788"/>
      <c r="X473" s="788"/>
      <c r="Y473" s="788"/>
      <c r="Z473" s="788"/>
      <c r="AA473" s="788"/>
      <c r="AB473" s="788"/>
      <c r="AC473" s="788"/>
      <c r="AD473" s="788"/>
      <c r="AE473" s="788"/>
      <c r="AF473" s="788"/>
      <c r="AG473" s="788"/>
      <c r="AH473" s="788"/>
      <c r="AI473" s="788"/>
      <c r="AJ473" s="788"/>
      <c r="AK473" s="788"/>
      <c r="AL473" s="788"/>
      <c r="AM473" s="788"/>
      <c r="AN473" s="788"/>
      <c r="AO473" s="788"/>
      <c r="AP473" s="788"/>
      <c r="AQ473" s="788"/>
      <c r="AR473" s="789"/>
    </row>
    <row r="474" spans="1:44" s="146" customFormat="1" ht="146.25" customHeight="1" x14ac:dyDescent="0.25">
      <c r="A474" s="762"/>
      <c r="B474" s="765"/>
      <c r="C474" s="765"/>
      <c r="D474" s="299" t="s">
        <v>328</v>
      </c>
      <c r="E474" s="790"/>
      <c r="F474" s="791"/>
      <c r="G474" s="791"/>
      <c r="H474" s="791"/>
      <c r="I474" s="791"/>
      <c r="J474" s="791"/>
      <c r="K474" s="791"/>
      <c r="L474" s="791"/>
      <c r="M474" s="791"/>
      <c r="N474" s="791"/>
      <c r="O474" s="791"/>
      <c r="P474" s="791"/>
      <c r="Q474" s="791"/>
      <c r="R474" s="791"/>
      <c r="S474" s="791"/>
      <c r="T474" s="791"/>
      <c r="U474" s="791"/>
      <c r="V474" s="791"/>
      <c r="W474" s="791"/>
      <c r="X474" s="791"/>
      <c r="Y474" s="791"/>
      <c r="Z474" s="791"/>
      <c r="AA474" s="791"/>
      <c r="AB474" s="791"/>
      <c r="AC474" s="791"/>
      <c r="AD474" s="791"/>
      <c r="AE474" s="791"/>
      <c r="AF474" s="791"/>
      <c r="AG474" s="791"/>
      <c r="AH474" s="791"/>
      <c r="AI474" s="791"/>
      <c r="AJ474" s="791"/>
      <c r="AK474" s="791"/>
      <c r="AL474" s="791"/>
      <c r="AM474" s="791"/>
      <c r="AN474" s="791"/>
      <c r="AO474" s="791"/>
      <c r="AP474" s="791"/>
      <c r="AQ474" s="791"/>
      <c r="AR474" s="792"/>
    </row>
    <row r="475" spans="1:44" s="287" customFormat="1" ht="114.75" customHeight="1" x14ac:dyDescent="0.25">
      <c r="A475" s="793" t="s">
        <v>359</v>
      </c>
      <c r="B475" s="783" t="s">
        <v>360</v>
      </c>
      <c r="C475" s="765"/>
      <c r="D475" s="776" t="s">
        <v>331</v>
      </c>
      <c r="E475" s="776"/>
      <c r="F475" s="776"/>
      <c r="G475" s="776"/>
      <c r="H475" s="776"/>
      <c r="I475" s="776"/>
      <c r="J475" s="776"/>
      <c r="K475" s="776"/>
      <c r="L475" s="776"/>
      <c r="M475" s="776"/>
      <c r="N475" s="776"/>
      <c r="O475" s="776"/>
      <c r="P475" s="776"/>
      <c r="Q475" s="776"/>
      <c r="R475" s="776"/>
      <c r="S475" s="776"/>
      <c r="T475" s="776"/>
      <c r="U475" s="776"/>
      <c r="V475" s="776"/>
      <c r="W475" s="776"/>
      <c r="X475" s="776"/>
      <c r="Y475" s="776"/>
      <c r="Z475" s="776"/>
      <c r="AA475" s="776"/>
      <c r="AB475" s="776"/>
      <c r="AC475" s="776"/>
      <c r="AD475" s="776"/>
      <c r="AE475" s="776"/>
      <c r="AF475" s="776"/>
      <c r="AG475" s="776"/>
      <c r="AH475" s="776"/>
      <c r="AI475" s="776"/>
      <c r="AJ475" s="776"/>
      <c r="AK475" s="776"/>
      <c r="AL475" s="776"/>
      <c r="AM475" s="776"/>
      <c r="AN475" s="776"/>
      <c r="AO475" s="776"/>
      <c r="AP475" s="776"/>
      <c r="AQ475" s="776"/>
      <c r="AR475" s="774"/>
    </row>
    <row r="476" spans="1:44" s="287" customFormat="1" ht="408.75" customHeight="1" x14ac:dyDescent="0.25">
      <c r="A476" s="794"/>
      <c r="B476" s="780"/>
      <c r="C476" s="783"/>
      <c r="D476" s="777"/>
      <c r="E476" s="777"/>
      <c r="F476" s="777"/>
      <c r="G476" s="777"/>
      <c r="H476" s="777"/>
      <c r="I476" s="777"/>
      <c r="J476" s="777"/>
      <c r="K476" s="777"/>
      <c r="L476" s="777"/>
      <c r="M476" s="777"/>
      <c r="N476" s="777"/>
      <c r="O476" s="777"/>
      <c r="P476" s="777"/>
      <c r="Q476" s="777"/>
      <c r="R476" s="777"/>
      <c r="S476" s="777"/>
      <c r="T476" s="777"/>
      <c r="U476" s="777"/>
      <c r="V476" s="777"/>
      <c r="W476" s="777"/>
      <c r="X476" s="777"/>
      <c r="Y476" s="777"/>
      <c r="Z476" s="777"/>
      <c r="AA476" s="777"/>
      <c r="AB476" s="777"/>
      <c r="AC476" s="777"/>
      <c r="AD476" s="777"/>
      <c r="AE476" s="777"/>
      <c r="AF476" s="777"/>
      <c r="AG476" s="777"/>
      <c r="AH476" s="777"/>
      <c r="AI476" s="777"/>
      <c r="AJ476" s="777"/>
      <c r="AK476" s="777"/>
      <c r="AL476" s="777"/>
      <c r="AM476" s="777"/>
      <c r="AN476" s="777"/>
      <c r="AO476" s="777"/>
      <c r="AP476" s="777"/>
      <c r="AQ476" s="777"/>
      <c r="AR476" s="775"/>
    </row>
    <row r="477" spans="1:44" s="287" customFormat="1" ht="408.75" customHeight="1" thickBot="1" x14ac:dyDescent="0.3">
      <c r="A477" s="295" t="s">
        <v>361</v>
      </c>
      <c r="B477" s="222" t="s">
        <v>362</v>
      </c>
      <c r="C477" s="766"/>
      <c r="D477" s="288" t="s">
        <v>331</v>
      </c>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c r="AA477" s="289"/>
      <c r="AB477" s="289"/>
      <c r="AC477" s="289"/>
      <c r="AD477" s="289"/>
      <c r="AE477" s="289"/>
      <c r="AF477" s="289"/>
      <c r="AG477" s="289"/>
      <c r="AH477" s="289"/>
      <c r="AI477" s="289"/>
      <c r="AJ477" s="289"/>
      <c r="AK477" s="289"/>
      <c r="AL477" s="289"/>
      <c r="AM477" s="289"/>
      <c r="AN477" s="289"/>
      <c r="AO477" s="289"/>
      <c r="AP477" s="289"/>
      <c r="AQ477" s="289"/>
      <c r="AR477" s="290"/>
    </row>
    <row r="478" spans="1:44" s="146" customFormat="1" ht="114.75" customHeight="1" x14ac:dyDescent="0.25">
      <c r="A478" s="721"/>
      <c r="B478" s="718" t="s">
        <v>264</v>
      </c>
      <c r="C478" s="718"/>
      <c r="D478" s="220" t="s">
        <v>41</v>
      </c>
      <c r="E478" s="200">
        <f>H478+K478+N478+Q478+T478+W478+Z478+AC478+AF478+AI478+AL478+AO478</f>
        <v>198938.95</v>
      </c>
      <c r="F478" s="200">
        <f>I478+L478+O478+R478+U478+X478+AA478+AD478+AG478+AJ478+AM478+AP478</f>
        <v>0</v>
      </c>
      <c r="G478" s="200">
        <f>F478/E478</f>
        <v>0</v>
      </c>
      <c r="H478" s="276">
        <f>H479+H480+H481+H483+H484</f>
        <v>0</v>
      </c>
      <c r="I478" s="276">
        <f t="shared" ref="I478:AP478" si="1247">I479+I480+I481+I483+I484</f>
        <v>0</v>
      </c>
      <c r="J478" s="200"/>
      <c r="K478" s="276">
        <f t="shared" si="1247"/>
        <v>0</v>
      </c>
      <c r="L478" s="276">
        <f t="shared" si="1247"/>
        <v>0</v>
      </c>
      <c r="M478" s="200"/>
      <c r="N478" s="276">
        <f t="shared" si="1247"/>
        <v>0</v>
      </c>
      <c r="O478" s="276">
        <f t="shared" si="1247"/>
        <v>0</v>
      </c>
      <c r="P478" s="200"/>
      <c r="Q478" s="526"/>
      <c r="R478" s="526">
        <f t="shared" si="1247"/>
        <v>0</v>
      </c>
      <c r="S478" s="200"/>
      <c r="T478" s="276">
        <f t="shared" si="1247"/>
        <v>0</v>
      </c>
      <c r="U478" s="276">
        <f t="shared" si="1247"/>
        <v>0</v>
      </c>
      <c r="V478" s="200"/>
      <c r="W478" s="276">
        <f t="shared" si="1247"/>
        <v>0</v>
      </c>
      <c r="X478" s="276">
        <f t="shared" si="1247"/>
        <v>0</v>
      </c>
      <c r="Y478" s="200"/>
      <c r="Z478" s="276">
        <f t="shared" si="1247"/>
        <v>3845.9</v>
      </c>
      <c r="AA478" s="276">
        <f t="shared" si="1247"/>
        <v>0</v>
      </c>
      <c r="AB478" s="200"/>
      <c r="AC478" s="276">
        <f t="shared" si="1247"/>
        <v>0</v>
      </c>
      <c r="AD478" s="276">
        <f t="shared" si="1247"/>
        <v>0</v>
      </c>
      <c r="AE478" s="278"/>
      <c r="AF478" s="283">
        <f t="shared" ref="I478:AP484" si="1248">AF444+AF409</f>
        <v>0</v>
      </c>
      <c r="AG478" s="276">
        <f t="shared" si="1247"/>
        <v>0</v>
      </c>
      <c r="AH478" s="278"/>
      <c r="AI478" s="276">
        <f t="shared" si="1247"/>
        <v>33074.550000000003</v>
      </c>
      <c r="AJ478" s="276">
        <f t="shared" si="1247"/>
        <v>0</v>
      </c>
      <c r="AK478" s="277">
        <f>AJ478/AI478</f>
        <v>0</v>
      </c>
      <c r="AL478" s="276">
        <f t="shared" si="1247"/>
        <v>0</v>
      </c>
      <c r="AM478" s="276">
        <f t="shared" si="1247"/>
        <v>0</v>
      </c>
      <c r="AN478" s="277">
        <v>0</v>
      </c>
      <c r="AO478" s="276">
        <f t="shared" si="1247"/>
        <v>162018.5</v>
      </c>
      <c r="AP478" s="276">
        <f t="shared" si="1247"/>
        <v>0</v>
      </c>
      <c r="AQ478" s="278">
        <f>AP478/AO478</f>
        <v>0</v>
      </c>
      <c r="AR478" s="778"/>
    </row>
    <row r="479" spans="1:44" s="146" customFormat="1" ht="114.75" customHeight="1" x14ac:dyDescent="0.25">
      <c r="A479" s="657"/>
      <c r="B479" s="656"/>
      <c r="C479" s="656"/>
      <c r="D479" s="281" t="s">
        <v>37</v>
      </c>
      <c r="E479" s="283">
        <f>H479+K479+N479+Q479+T479+W479+Z479+AC479+AF479+AI479+AL479+AO479</f>
        <v>0</v>
      </c>
      <c r="F479" s="283">
        <f>I479+L479+O479+R479+U479+X479+AA479+AD479+AG479+AJ479+AM479+AP479</f>
        <v>0</v>
      </c>
      <c r="G479" s="283"/>
      <c r="H479" s="283">
        <f>H445+H410</f>
        <v>0</v>
      </c>
      <c r="I479" s="283">
        <f t="shared" si="1248"/>
        <v>0</v>
      </c>
      <c r="J479" s="283"/>
      <c r="K479" s="283">
        <f t="shared" si="1248"/>
        <v>0</v>
      </c>
      <c r="L479" s="283">
        <f t="shared" si="1248"/>
        <v>0</v>
      </c>
      <c r="M479" s="283"/>
      <c r="N479" s="283">
        <f t="shared" si="1248"/>
        <v>0</v>
      </c>
      <c r="O479" s="283">
        <f t="shared" si="1248"/>
        <v>0</v>
      </c>
      <c r="P479" s="283"/>
      <c r="Q479" s="527"/>
      <c r="R479" s="527">
        <f t="shared" si="1248"/>
        <v>0</v>
      </c>
      <c r="S479" s="527"/>
      <c r="T479" s="283">
        <f t="shared" si="1248"/>
        <v>0</v>
      </c>
      <c r="U479" s="283">
        <f t="shared" si="1248"/>
        <v>0</v>
      </c>
      <c r="V479" s="283"/>
      <c r="W479" s="283">
        <f t="shared" si="1248"/>
        <v>0</v>
      </c>
      <c r="X479" s="283">
        <f t="shared" si="1248"/>
        <v>0</v>
      </c>
      <c r="Y479" s="283"/>
      <c r="Z479" s="283">
        <f t="shared" si="1248"/>
        <v>0</v>
      </c>
      <c r="AA479" s="283">
        <f t="shared" si="1248"/>
        <v>0</v>
      </c>
      <c r="AB479" s="283"/>
      <c r="AC479" s="283">
        <f t="shared" si="1248"/>
        <v>0</v>
      </c>
      <c r="AD479" s="283">
        <f t="shared" si="1248"/>
        <v>0</v>
      </c>
      <c r="AE479" s="278"/>
      <c r="AF479" s="283"/>
      <c r="AG479" s="283">
        <f t="shared" si="1248"/>
        <v>0</v>
      </c>
      <c r="AH479" s="278"/>
      <c r="AI479" s="283">
        <f t="shared" si="1248"/>
        <v>0</v>
      </c>
      <c r="AJ479" s="283">
        <f t="shared" si="1248"/>
        <v>0</v>
      </c>
      <c r="AK479" s="277"/>
      <c r="AL479" s="283">
        <f t="shared" si="1248"/>
        <v>0</v>
      </c>
      <c r="AM479" s="283">
        <f t="shared" si="1248"/>
        <v>0</v>
      </c>
      <c r="AN479" s="277"/>
      <c r="AO479" s="283">
        <f t="shared" si="1248"/>
        <v>0</v>
      </c>
      <c r="AP479" s="283">
        <f t="shared" si="1248"/>
        <v>0</v>
      </c>
      <c r="AQ479" s="278"/>
      <c r="AR479" s="779"/>
    </row>
    <row r="480" spans="1:44" s="146" customFormat="1" ht="114.75" customHeight="1" x14ac:dyDescent="0.25">
      <c r="A480" s="657"/>
      <c r="B480" s="656"/>
      <c r="C480" s="656"/>
      <c r="D480" s="279" t="s">
        <v>2</v>
      </c>
      <c r="E480" s="283">
        <f t="shared" ref="E480:E484" si="1249">H480+K480+N480+Q480+T480+W480+Z480+AC480+AF480+AI480+AL480+AO480</f>
        <v>0</v>
      </c>
      <c r="F480" s="283">
        <f t="shared" ref="F480:F484" si="1250">I480+L480+O480+R480+U480+X480+AA480+AD480+AG480+AJ480+AM480+AP480</f>
        <v>0</v>
      </c>
      <c r="G480" s="283"/>
      <c r="H480" s="283">
        <f t="shared" ref="H480:W484" si="1251">H446+H411</f>
        <v>0</v>
      </c>
      <c r="I480" s="283">
        <f t="shared" si="1251"/>
        <v>0</v>
      </c>
      <c r="J480" s="283"/>
      <c r="K480" s="283">
        <f t="shared" si="1251"/>
        <v>0</v>
      </c>
      <c r="L480" s="283">
        <f t="shared" si="1251"/>
        <v>0</v>
      </c>
      <c r="M480" s="283"/>
      <c r="N480" s="283">
        <f t="shared" si="1251"/>
        <v>0</v>
      </c>
      <c r="O480" s="283">
        <f t="shared" si="1251"/>
        <v>0</v>
      </c>
      <c r="P480" s="283"/>
      <c r="Q480" s="527"/>
      <c r="R480" s="527">
        <f t="shared" si="1251"/>
        <v>0</v>
      </c>
      <c r="S480" s="527"/>
      <c r="T480" s="283">
        <f t="shared" si="1251"/>
        <v>0</v>
      </c>
      <c r="U480" s="283">
        <f t="shared" si="1251"/>
        <v>0</v>
      </c>
      <c r="V480" s="283"/>
      <c r="W480" s="283">
        <f t="shared" si="1251"/>
        <v>0</v>
      </c>
      <c r="X480" s="283">
        <f t="shared" si="1248"/>
        <v>0</v>
      </c>
      <c r="Y480" s="283"/>
      <c r="Z480" s="283">
        <f t="shared" si="1248"/>
        <v>0</v>
      </c>
      <c r="AA480" s="283">
        <f t="shared" si="1248"/>
        <v>0</v>
      </c>
      <c r="AB480" s="283"/>
      <c r="AC480" s="283">
        <f t="shared" si="1248"/>
        <v>0</v>
      </c>
      <c r="AD480" s="283">
        <f t="shared" si="1248"/>
        <v>0</v>
      </c>
      <c r="AE480" s="278"/>
      <c r="AF480" s="283"/>
      <c r="AG480" s="283">
        <f t="shared" si="1248"/>
        <v>0</v>
      </c>
      <c r="AH480" s="278"/>
      <c r="AI480" s="283">
        <f t="shared" si="1248"/>
        <v>0</v>
      </c>
      <c r="AJ480" s="283">
        <f t="shared" si="1248"/>
        <v>0</v>
      </c>
      <c r="AK480" s="277"/>
      <c r="AL480" s="283">
        <f t="shared" si="1248"/>
        <v>0</v>
      </c>
      <c r="AM480" s="283">
        <f t="shared" si="1248"/>
        <v>0</v>
      </c>
      <c r="AN480" s="277"/>
      <c r="AO480" s="283">
        <f t="shared" si="1248"/>
        <v>0</v>
      </c>
      <c r="AP480" s="283">
        <f t="shared" si="1248"/>
        <v>0</v>
      </c>
      <c r="AQ480" s="278"/>
      <c r="AR480" s="779"/>
    </row>
    <row r="481" spans="1:49" s="146" customFormat="1" ht="114.75" customHeight="1" thickBot="1" x14ac:dyDescent="0.3">
      <c r="A481" s="657"/>
      <c r="B481" s="656"/>
      <c r="C481" s="656"/>
      <c r="D481" s="279" t="s">
        <v>284</v>
      </c>
      <c r="E481" s="283">
        <f>H481+K481+N481+Q481+T481+W481+Z481+AC481+AF481+AI481+AL481+AO481</f>
        <v>198938.95</v>
      </c>
      <c r="F481" s="283">
        <f t="shared" si="1250"/>
        <v>0</v>
      </c>
      <c r="G481" s="283">
        <f t="shared" ref="G481" si="1252">F481/E481</f>
        <v>0</v>
      </c>
      <c r="H481" s="283">
        <f>H447+H412</f>
        <v>0</v>
      </c>
      <c r="I481" s="283">
        <f t="shared" si="1248"/>
        <v>0</v>
      </c>
      <c r="J481" s="283"/>
      <c r="K481" s="283">
        <f t="shared" si="1248"/>
        <v>0</v>
      </c>
      <c r="L481" s="283">
        <f t="shared" si="1248"/>
        <v>0</v>
      </c>
      <c r="M481" s="283"/>
      <c r="N481" s="283">
        <f t="shared" si="1248"/>
        <v>0</v>
      </c>
      <c r="O481" s="283">
        <f t="shared" si="1248"/>
        <v>0</v>
      </c>
      <c r="P481" s="283"/>
      <c r="Q481" s="527"/>
      <c r="R481" s="527">
        <f t="shared" si="1248"/>
        <v>0</v>
      </c>
      <c r="S481" s="527"/>
      <c r="T481" s="283">
        <f t="shared" si="1248"/>
        <v>0</v>
      </c>
      <c r="U481" s="283">
        <f t="shared" si="1248"/>
        <v>0</v>
      </c>
      <c r="V481" s="283"/>
      <c r="W481" s="283">
        <f t="shared" si="1248"/>
        <v>0</v>
      </c>
      <c r="X481" s="283">
        <f t="shared" si="1248"/>
        <v>0</v>
      </c>
      <c r="Y481" s="283"/>
      <c r="Z481" s="283">
        <f t="shared" si="1248"/>
        <v>3845.9</v>
      </c>
      <c r="AA481" s="283">
        <f t="shared" si="1248"/>
        <v>0</v>
      </c>
      <c r="AB481" s="283"/>
      <c r="AC481" s="307">
        <f>AC447+AC412</f>
        <v>0</v>
      </c>
      <c r="AD481" s="283">
        <f t="shared" si="1248"/>
        <v>0</v>
      </c>
      <c r="AE481" s="278"/>
      <c r="AF481" s="307">
        <f>AF447+AF412</f>
        <v>0</v>
      </c>
      <c r="AG481" s="283">
        <f t="shared" si="1248"/>
        <v>0</v>
      </c>
      <c r="AH481" s="278"/>
      <c r="AI481" s="307">
        <f>AI447+AI412</f>
        <v>33074.550000000003</v>
      </c>
      <c r="AJ481" s="283">
        <f t="shared" si="1248"/>
        <v>0</v>
      </c>
      <c r="AK481" s="277">
        <f t="shared" ref="AK481" si="1253">AJ481/AI481</f>
        <v>0</v>
      </c>
      <c r="AL481" s="307">
        <f>AL447+AL412</f>
        <v>0</v>
      </c>
      <c r="AM481" s="283">
        <f t="shared" si="1248"/>
        <v>0</v>
      </c>
      <c r="AN481" s="277">
        <v>0</v>
      </c>
      <c r="AO481" s="283">
        <f>AO447+AO412</f>
        <v>162018.5</v>
      </c>
      <c r="AP481" s="283">
        <f t="shared" si="1248"/>
        <v>0</v>
      </c>
      <c r="AQ481" s="278">
        <f t="shared" ref="AQ481" si="1254">AP481/AO481</f>
        <v>0</v>
      </c>
      <c r="AR481" s="779"/>
    </row>
    <row r="482" spans="1:49" s="146" customFormat="1" ht="374.25" customHeight="1" x14ac:dyDescent="0.25">
      <c r="A482" s="657"/>
      <c r="B482" s="656"/>
      <c r="C482" s="656"/>
      <c r="D482" s="279" t="s">
        <v>292</v>
      </c>
      <c r="E482" s="200">
        <f t="shared" si="1249"/>
        <v>0</v>
      </c>
      <c r="F482" s="200">
        <f t="shared" si="1250"/>
        <v>0</v>
      </c>
      <c r="G482" s="283"/>
      <c r="H482" s="283">
        <f t="shared" si="1251"/>
        <v>0</v>
      </c>
      <c r="I482" s="283">
        <f t="shared" si="1248"/>
        <v>0</v>
      </c>
      <c r="J482" s="283"/>
      <c r="K482" s="283">
        <f t="shared" si="1248"/>
        <v>0</v>
      </c>
      <c r="L482" s="283">
        <f t="shared" si="1248"/>
        <v>0</v>
      </c>
      <c r="M482" s="283"/>
      <c r="N482" s="283">
        <f t="shared" si="1248"/>
        <v>0</v>
      </c>
      <c r="O482" s="283">
        <f t="shared" si="1248"/>
        <v>0</v>
      </c>
      <c r="P482" s="283"/>
      <c r="Q482" s="527"/>
      <c r="R482" s="527">
        <f t="shared" si="1248"/>
        <v>0</v>
      </c>
      <c r="S482" s="527"/>
      <c r="T482" s="283">
        <f t="shared" si="1248"/>
        <v>0</v>
      </c>
      <c r="U482" s="283">
        <f t="shared" si="1248"/>
        <v>0</v>
      </c>
      <c r="V482" s="283"/>
      <c r="W482" s="283">
        <f t="shared" si="1248"/>
        <v>0</v>
      </c>
      <c r="X482" s="283">
        <f t="shared" si="1248"/>
        <v>0</v>
      </c>
      <c r="Y482" s="283"/>
      <c r="Z482" s="283">
        <f t="shared" si="1248"/>
        <v>0</v>
      </c>
      <c r="AA482" s="283">
        <f t="shared" si="1248"/>
        <v>0</v>
      </c>
      <c r="AB482" s="283"/>
      <c r="AC482" s="283">
        <f t="shared" si="1248"/>
        <v>0</v>
      </c>
      <c r="AD482" s="283">
        <f t="shared" si="1248"/>
        <v>0</v>
      </c>
      <c r="AE482" s="278"/>
      <c r="AF482" s="283"/>
      <c r="AG482" s="283">
        <f t="shared" si="1248"/>
        <v>0</v>
      </c>
      <c r="AH482" s="278"/>
      <c r="AI482" s="283">
        <f t="shared" si="1248"/>
        <v>0</v>
      </c>
      <c r="AJ482" s="283">
        <f t="shared" si="1248"/>
        <v>0</v>
      </c>
      <c r="AK482" s="278"/>
      <c r="AL482" s="283">
        <f t="shared" si="1248"/>
        <v>0</v>
      </c>
      <c r="AM482" s="283">
        <f t="shared" si="1248"/>
        <v>0</v>
      </c>
      <c r="AN482" s="278"/>
      <c r="AO482" s="283">
        <f t="shared" si="1248"/>
        <v>0</v>
      </c>
      <c r="AP482" s="283">
        <f t="shared" si="1248"/>
        <v>0</v>
      </c>
      <c r="AQ482" s="278"/>
      <c r="AR482" s="779"/>
    </row>
    <row r="483" spans="1:49" s="146" customFormat="1" ht="114.75" customHeight="1" x14ac:dyDescent="0.25">
      <c r="A483" s="657"/>
      <c r="B483" s="656"/>
      <c r="C483" s="656"/>
      <c r="D483" s="279" t="s">
        <v>285</v>
      </c>
      <c r="E483" s="283">
        <f t="shared" si="1249"/>
        <v>0</v>
      </c>
      <c r="F483" s="283">
        <f t="shared" si="1250"/>
        <v>0</v>
      </c>
      <c r="G483" s="283"/>
      <c r="H483" s="283">
        <f t="shared" si="1251"/>
        <v>0</v>
      </c>
      <c r="I483" s="283">
        <f t="shared" si="1248"/>
        <v>0</v>
      </c>
      <c r="J483" s="283"/>
      <c r="K483" s="283">
        <f t="shared" si="1248"/>
        <v>0</v>
      </c>
      <c r="L483" s="283">
        <f t="shared" si="1248"/>
        <v>0</v>
      </c>
      <c r="M483" s="283"/>
      <c r="N483" s="283">
        <f t="shared" si="1248"/>
        <v>0</v>
      </c>
      <c r="O483" s="283">
        <f t="shared" si="1248"/>
        <v>0</v>
      </c>
      <c r="P483" s="283"/>
      <c r="Q483" s="527"/>
      <c r="R483" s="527">
        <f t="shared" si="1248"/>
        <v>0</v>
      </c>
      <c r="S483" s="527"/>
      <c r="T483" s="283">
        <f t="shared" si="1248"/>
        <v>0</v>
      </c>
      <c r="U483" s="283">
        <f t="shared" si="1248"/>
        <v>0</v>
      </c>
      <c r="V483" s="283"/>
      <c r="W483" s="283">
        <f t="shared" si="1248"/>
        <v>0</v>
      </c>
      <c r="X483" s="283">
        <f t="shared" si="1248"/>
        <v>0</v>
      </c>
      <c r="Y483" s="283"/>
      <c r="Z483" s="283">
        <f t="shared" si="1248"/>
        <v>0</v>
      </c>
      <c r="AA483" s="283">
        <f t="shared" si="1248"/>
        <v>0</v>
      </c>
      <c r="AB483" s="283"/>
      <c r="AC483" s="283">
        <f t="shared" si="1248"/>
        <v>0</v>
      </c>
      <c r="AD483" s="283">
        <f t="shared" si="1248"/>
        <v>0</v>
      </c>
      <c r="AE483" s="278"/>
      <c r="AF483" s="283"/>
      <c r="AG483" s="283">
        <f t="shared" si="1248"/>
        <v>0</v>
      </c>
      <c r="AH483" s="278"/>
      <c r="AI483" s="283">
        <f t="shared" si="1248"/>
        <v>0</v>
      </c>
      <c r="AJ483" s="283">
        <f t="shared" si="1248"/>
        <v>0</v>
      </c>
      <c r="AK483" s="278"/>
      <c r="AL483" s="283">
        <f t="shared" si="1248"/>
        <v>0</v>
      </c>
      <c r="AM483" s="283">
        <f t="shared" si="1248"/>
        <v>0</v>
      </c>
      <c r="AN483" s="278"/>
      <c r="AO483" s="283">
        <f t="shared" si="1248"/>
        <v>0</v>
      </c>
      <c r="AP483" s="283">
        <f t="shared" si="1248"/>
        <v>0</v>
      </c>
      <c r="AQ483" s="278"/>
      <c r="AR483" s="779"/>
    </row>
    <row r="484" spans="1:49" s="146" customFormat="1" ht="114.75" customHeight="1" thickBot="1" x14ac:dyDescent="0.3">
      <c r="A484" s="657"/>
      <c r="B484" s="656"/>
      <c r="C484" s="656"/>
      <c r="D484" s="281" t="s">
        <v>43</v>
      </c>
      <c r="E484" s="283">
        <f t="shared" si="1249"/>
        <v>0</v>
      </c>
      <c r="F484" s="283">
        <f t="shared" si="1250"/>
        <v>0</v>
      </c>
      <c r="G484" s="210"/>
      <c r="H484" s="283">
        <f t="shared" si="1251"/>
        <v>0</v>
      </c>
      <c r="I484" s="283">
        <f t="shared" si="1248"/>
        <v>0</v>
      </c>
      <c r="J484" s="210"/>
      <c r="K484" s="283">
        <f t="shared" si="1248"/>
        <v>0</v>
      </c>
      <c r="L484" s="283">
        <f t="shared" si="1248"/>
        <v>0</v>
      </c>
      <c r="M484" s="210"/>
      <c r="N484" s="283">
        <f t="shared" si="1248"/>
        <v>0</v>
      </c>
      <c r="O484" s="283">
        <f t="shared" si="1248"/>
        <v>0</v>
      </c>
      <c r="P484" s="210"/>
      <c r="Q484" s="527"/>
      <c r="R484" s="527">
        <f t="shared" si="1248"/>
        <v>0</v>
      </c>
      <c r="S484" s="210"/>
      <c r="T484" s="283">
        <f t="shared" si="1248"/>
        <v>0</v>
      </c>
      <c r="U484" s="283">
        <f t="shared" si="1248"/>
        <v>0</v>
      </c>
      <c r="V484" s="210"/>
      <c r="W484" s="283">
        <f t="shared" si="1248"/>
        <v>0</v>
      </c>
      <c r="X484" s="283">
        <f t="shared" si="1248"/>
        <v>0</v>
      </c>
      <c r="Y484" s="210"/>
      <c r="Z484" s="283">
        <f t="shared" si="1248"/>
        <v>0</v>
      </c>
      <c r="AA484" s="283">
        <f t="shared" si="1248"/>
        <v>0</v>
      </c>
      <c r="AB484" s="210"/>
      <c r="AC484" s="283">
        <f t="shared" si="1248"/>
        <v>0</v>
      </c>
      <c r="AD484" s="283">
        <f t="shared" si="1248"/>
        <v>0</v>
      </c>
      <c r="AE484" s="278"/>
      <c r="AF484" s="283">
        <f t="shared" si="1248"/>
        <v>0</v>
      </c>
      <c r="AG484" s="283">
        <f t="shared" si="1248"/>
        <v>0</v>
      </c>
      <c r="AH484" s="278"/>
      <c r="AI484" s="283">
        <f t="shared" si="1248"/>
        <v>0</v>
      </c>
      <c r="AJ484" s="283">
        <f t="shared" si="1248"/>
        <v>0</v>
      </c>
      <c r="AK484" s="278"/>
      <c r="AL484" s="283">
        <f t="shared" si="1248"/>
        <v>0</v>
      </c>
      <c r="AM484" s="283">
        <f t="shared" si="1248"/>
        <v>0</v>
      </c>
      <c r="AN484" s="278"/>
      <c r="AO484" s="283">
        <f t="shared" si="1248"/>
        <v>0</v>
      </c>
      <c r="AP484" s="283">
        <f t="shared" si="1248"/>
        <v>0</v>
      </c>
      <c r="AQ484" s="278"/>
      <c r="AR484" s="779"/>
    </row>
    <row r="485" spans="1:49" s="287" customFormat="1" ht="41.25" customHeight="1" x14ac:dyDescent="0.25">
      <c r="A485" s="657" t="s">
        <v>278</v>
      </c>
      <c r="B485" s="657"/>
      <c r="C485" s="657"/>
      <c r="D485" s="657"/>
      <c r="E485" s="657"/>
      <c r="F485" s="657"/>
      <c r="G485" s="657"/>
      <c r="H485" s="657"/>
      <c r="I485" s="657"/>
      <c r="J485" s="657"/>
      <c r="K485" s="657"/>
      <c r="L485" s="657"/>
      <c r="M485" s="657"/>
      <c r="N485" s="657"/>
      <c r="O485" s="657"/>
      <c r="P485" s="657"/>
      <c r="Q485" s="657"/>
      <c r="R485" s="657"/>
      <c r="S485" s="657"/>
      <c r="T485" s="657"/>
      <c r="U485" s="657"/>
      <c r="V485" s="657"/>
      <c r="W485" s="657"/>
      <c r="X485" s="657"/>
      <c r="Y485" s="657"/>
      <c r="Z485" s="657"/>
      <c r="AA485" s="657"/>
      <c r="AB485" s="657"/>
      <c r="AC485" s="657"/>
      <c r="AD485" s="657"/>
      <c r="AE485" s="657"/>
      <c r="AF485" s="657"/>
      <c r="AG485" s="657"/>
      <c r="AH485" s="657"/>
      <c r="AI485" s="657"/>
      <c r="AJ485" s="657"/>
      <c r="AK485" s="657"/>
      <c r="AL485" s="657"/>
      <c r="AM485" s="657"/>
      <c r="AN485" s="657"/>
      <c r="AO485" s="657"/>
      <c r="AP485" s="657"/>
      <c r="AQ485" s="657"/>
      <c r="AR485" s="657"/>
    </row>
    <row r="486" spans="1:49" s="287" customFormat="1" ht="60" customHeight="1" thickBot="1" x14ac:dyDescent="0.3">
      <c r="A486" s="818" t="s">
        <v>279</v>
      </c>
      <c r="B486" s="818"/>
      <c r="C486" s="818"/>
      <c r="D486" s="818"/>
      <c r="E486" s="818"/>
      <c r="F486" s="818"/>
      <c r="G486" s="818"/>
      <c r="H486" s="818"/>
      <c r="I486" s="818"/>
      <c r="J486" s="818"/>
      <c r="K486" s="818"/>
      <c r="L486" s="818"/>
      <c r="M486" s="818"/>
      <c r="N486" s="818"/>
      <c r="O486" s="818"/>
      <c r="P486" s="818"/>
      <c r="Q486" s="818"/>
      <c r="R486" s="818"/>
      <c r="S486" s="818"/>
      <c r="T486" s="818"/>
      <c r="U486" s="818"/>
      <c r="V486" s="818"/>
      <c r="W486" s="818"/>
      <c r="X486" s="818"/>
      <c r="Y486" s="818"/>
      <c r="Z486" s="818"/>
      <c r="AA486" s="818"/>
      <c r="AB486" s="818"/>
      <c r="AC486" s="818"/>
      <c r="AD486" s="818"/>
      <c r="AE486" s="818"/>
      <c r="AF486" s="818"/>
      <c r="AG486" s="818"/>
      <c r="AH486" s="818"/>
      <c r="AI486" s="818"/>
      <c r="AJ486" s="818"/>
      <c r="AK486" s="818"/>
      <c r="AL486" s="818"/>
      <c r="AM486" s="818"/>
      <c r="AN486" s="818"/>
      <c r="AO486" s="818"/>
      <c r="AP486" s="818"/>
      <c r="AQ486" s="818"/>
      <c r="AR486" s="818"/>
    </row>
    <row r="487" spans="1:49" s="287" customFormat="1" ht="43.5" customHeight="1" thickBot="1" x14ac:dyDescent="0.3">
      <c r="A487" s="819" t="s">
        <v>409</v>
      </c>
      <c r="B487" s="820"/>
      <c r="C487" s="821"/>
      <c r="D487" s="451" t="s">
        <v>41</v>
      </c>
      <c r="E487" s="452">
        <f>E488+E489+E490</f>
        <v>1021024.1199999999</v>
      </c>
      <c r="F487" s="452">
        <f>F488+F489+F490</f>
        <v>395983.80000000005</v>
      </c>
      <c r="G487" s="453">
        <f>F487/E487</f>
        <v>0.3878300152204045</v>
      </c>
      <c r="H487" s="454">
        <f>H488+H489+H490</f>
        <v>29486</v>
      </c>
      <c r="I487" s="454">
        <f>I488+I489+I490</f>
        <v>29486</v>
      </c>
      <c r="J487" s="455">
        <f>I487/H487</f>
        <v>1</v>
      </c>
      <c r="K487" s="454">
        <f t="shared" ref="K487" si="1255">K488+K489+K490</f>
        <v>35711.300000000003</v>
      </c>
      <c r="L487" s="454">
        <f t="shared" ref="L487" si="1256">L488+L489+L490</f>
        <v>35711.300000000003</v>
      </c>
      <c r="M487" s="455">
        <f>L487/K487</f>
        <v>1</v>
      </c>
      <c r="N487" s="454">
        <f t="shared" ref="N487" si="1257">N488+N489+N490</f>
        <v>121811.4</v>
      </c>
      <c r="O487" s="454">
        <f t="shared" ref="O487" si="1258">O488+O489+O490</f>
        <v>121811.4</v>
      </c>
      <c r="P487" s="455">
        <f>O487/N487</f>
        <v>1</v>
      </c>
      <c r="Q487" s="454">
        <f t="shared" ref="Q487" si="1259">Q488+Q489+Q490</f>
        <v>30230.799999999999</v>
      </c>
      <c r="R487" s="454">
        <f t="shared" ref="R487" si="1260">R488+R489+R490</f>
        <v>30230.799999999999</v>
      </c>
      <c r="S487" s="455">
        <f>R487/Q487</f>
        <v>1</v>
      </c>
      <c r="T487" s="454">
        <f t="shared" ref="T487" si="1261">T488+T489+T490</f>
        <v>39095.199999999997</v>
      </c>
      <c r="U487" s="454">
        <f t="shared" ref="U487" si="1262">U488+U489+U490</f>
        <v>39095.199999999997</v>
      </c>
      <c r="V487" s="455">
        <f>U487/T487</f>
        <v>1</v>
      </c>
      <c r="W487" s="454">
        <f t="shared" ref="W487" si="1263">W488+W489+W490</f>
        <v>71808.500000000015</v>
      </c>
      <c r="X487" s="454">
        <f t="shared" ref="X487" si="1264">X488+X489+X490</f>
        <v>71808.5</v>
      </c>
      <c r="Y487" s="455">
        <f>X487/W487</f>
        <v>0.99999999999999978</v>
      </c>
      <c r="Z487" s="454">
        <f t="shared" ref="Z487" si="1265">Z488+Z489+Z490</f>
        <v>83411.199999999983</v>
      </c>
      <c r="AA487" s="454">
        <f t="shared" ref="AA487" si="1266">AA488+AA489+AA490</f>
        <v>31952.300000000003</v>
      </c>
      <c r="AB487" s="455">
        <f>AA487/Z487</f>
        <v>0.38306965970996715</v>
      </c>
      <c r="AC487" s="454">
        <f t="shared" ref="AC487" si="1267">AC488+AC489+AC490</f>
        <v>35604</v>
      </c>
      <c r="AD487" s="454">
        <f t="shared" ref="AD487" si="1268">AD488+AD489+AD490</f>
        <v>35888.300000000003</v>
      </c>
      <c r="AE487" s="455">
        <f>AD487/AC487</f>
        <v>1.0079850578586675</v>
      </c>
      <c r="AF487" s="454">
        <f t="shared" ref="AF487" si="1269">AF488+AF489+AF490</f>
        <v>145311.59</v>
      </c>
      <c r="AG487" s="454">
        <f t="shared" ref="AG487" si="1270">AG488+AG489+AG490</f>
        <v>0</v>
      </c>
      <c r="AH487" s="455">
        <f>AG487/AF487</f>
        <v>0</v>
      </c>
      <c r="AI487" s="454">
        <f>AI489+AI490+AI491+AI492+AI493</f>
        <v>154434.13999999998</v>
      </c>
      <c r="AJ487" s="456">
        <f>AJ489+AJ490</f>
        <v>0</v>
      </c>
      <c r="AK487" s="455">
        <f>AJ487/AI487</f>
        <v>0</v>
      </c>
      <c r="AL487" s="454">
        <f>AL489+AL490+AL491+AL492+AL493</f>
        <v>55874.99</v>
      </c>
      <c r="AM487" s="454">
        <f>AM489+AM490+AM491+AM492+AM493</f>
        <v>0</v>
      </c>
      <c r="AN487" s="466">
        <v>0</v>
      </c>
      <c r="AO487" s="454">
        <f>AO489+AO490+AO491+AO492+AO493</f>
        <v>218245</v>
      </c>
      <c r="AP487" s="454">
        <f>AP489+AP490+AP491+AP492+AP493</f>
        <v>0</v>
      </c>
      <c r="AQ487" s="466">
        <v>0</v>
      </c>
      <c r="AR487" s="457"/>
    </row>
    <row r="488" spans="1:49" s="287" customFormat="1" ht="136.5" customHeight="1" x14ac:dyDescent="0.25">
      <c r="A488" s="822"/>
      <c r="B488" s="823"/>
      <c r="C488" s="823"/>
      <c r="D488" s="458" t="s">
        <v>37</v>
      </c>
      <c r="E488" s="459">
        <f t="shared" ref="E488:F493" si="1271">H488+K488+N488+Q488+T488+W488+Z488+AC488+AF488+AI488+AL488+AO488</f>
        <v>4160.6000000000004</v>
      </c>
      <c r="F488" s="459">
        <f t="shared" si="1271"/>
        <v>3316.5</v>
      </c>
      <c r="G488" s="460">
        <f t="shared" ref="G488:G490" si="1272">F488/E488</f>
        <v>0.79712060760467229</v>
      </c>
      <c r="H488" s="461">
        <f>H8-H495-H509-H516</f>
        <v>0</v>
      </c>
      <c r="I488" s="461">
        <f>I8-I495-I502</f>
        <v>0</v>
      </c>
      <c r="J488" s="460"/>
      <c r="K488" s="461">
        <f>K8-K495-K509-K516</f>
        <v>1040.0999999999999</v>
      </c>
      <c r="L488" s="461">
        <f>L8-L495-L502</f>
        <v>1040.0999999999999</v>
      </c>
      <c r="M488" s="460">
        <f t="shared" ref="M488:M490" si="1273">L488/K488</f>
        <v>1</v>
      </c>
      <c r="N488" s="461">
        <f>N8-N495-N509-N516</f>
        <v>0</v>
      </c>
      <c r="O488" s="461">
        <f>O8-O495-O502</f>
        <v>0</v>
      </c>
      <c r="P488" s="460"/>
      <c r="Q488" s="461">
        <f>Q8-Q495-Q509-Q516</f>
        <v>1098</v>
      </c>
      <c r="R488" s="461">
        <f>R8-R495-R502</f>
        <v>1098</v>
      </c>
      <c r="S488" s="460">
        <v>1</v>
      </c>
      <c r="T488" s="461">
        <f>T8-T495-T509-T516</f>
        <v>0</v>
      </c>
      <c r="U488" s="461">
        <f>U8-U495-U502</f>
        <v>0</v>
      </c>
      <c r="V488" s="460"/>
      <c r="W488" s="461">
        <f>W8-W495-W509-W516</f>
        <v>0</v>
      </c>
      <c r="X488" s="461">
        <f>X8-X495-X502</f>
        <v>0</v>
      </c>
      <c r="Y488" s="460"/>
      <c r="Z488" s="461">
        <f>Z8-Z495-Z509-Z516</f>
        <v>2022.5</v>
      </c>
      <c r="AA488" s="461">
        <f>AA8-AA495-AA502</f>
        <v>1178.4000000000001</v>
      </c>
      <c r="AB488" s="460"/>
      <c r="AC488" s="461">
        <f>AC8-AC495-AC509-AC516</f>
        <v>0</v>
      </c>
      <c r="AD488" s="461">
        <f>AD8-AD495-AD502</f>
        <v>0</v>
      </c>
      <c r="AE488" s="460"/>
      <c r="AF488" s="461">
        <f>AF8-AF495-AF509-AF516</f>
        <v>0</v>
      </c>
      <c r="AG488" s="461">
        <f>AG8-AG495-AG502</f>
        <v>0</v>
      </c>
      <c r="AH488" s="460"/>
      <c r="AI488" s="461">
        <f>AI8-AI495-AI509-AI516</f>
        <v>0</v>
      </c>
      <c r="AJ488" s="461">
        <f>AJ8-AJ495-AJ502</f>
        <v>0</v>
      </c>
      <c r="AK488" s="460">
        <v>0</v>
      </c>
      <c r="AL488" s="461">
        <f>AL8-AL495-AL509-AL516</f>
        <v>0</v>
      </c>
      <c r="AM488" s="461">
        <f>AM8-AM495-AM502</f>
        <v>0</v>
      </c>
      <c r="AN488" s="460"/>
      <c r="AO488" s="461">
        <f>AO8-AO495-AO509-AO516</f>
        <v>0</v>
      </c>
      <c r="AP488" s="461">
        <f>AP8-AP495-AP502</f>
        <v>0</v>
      </c>
      <c r="AQ488" s="460">
        <v>0</v>
      </c>
      <c r="AR488" s="462"/>
      <c r="AU488" s="450">
        <f>E487+E494+E508+E515</f>
        <v>1077576.1200000001</v>
      </c>
      <c r="AV488" s="450">
        <f>F487+F494+F508+F515</f>
        <v>417858.5</v>
      </c>
      <c r="AW488" s="450">
        <f>G487+G494+G508+G515</f>
        <v>0.7639987051612227</v>
      </c>
    </row>
    <row r="489" spans="1:49" s="287" customFormat="1" ht="111.75" customHeight="1" x14ac:dyDescent="0.25">
      <c r="A489" s="822"/>
      <c r="B489" s="823"/>
      <c r="C489" s="823"/>
      <c r="D489" s="463" t="s">
        <v>2</v>
      </c>
      <c r="E489" s="464">
        <f t="shared" si="1271"/>
        <v>166106.87000000002</v>
      </c>
      <c r="F489" s="464">
        <f t="shared" si="1271"/>
        <v>112687.1</v>
      </c>
      <c r="G489" s="465">
        <f t="shared" si="1272"/>
        <v>0.67840120038382512</v>
      </c>
      <c r="H489" s="461">
        <f>H10-H496-H510-H517</f>
        <v>12936.3</v>
      </c>
      <c r="I489" s="461">
        <f>I10-I496-I503</f>
        <v>12936.3</v>
      </c>
      <c r="J489" s="466">
        <f t="shared" ref="J489:J490" si="1274">I489/H489</f>
        <v>1</v>
      </c>
      <c r="K489" s="461">
        <f>K10-K496-K510-K517</f>
        <v>12865.1</v>
      </c>
      <c r="L489" s="461">
        <f>L10-L496-L510-L517</f>
        <v>12865.1</v>
      </c>
      <c r="M489" s="466">
        <f t="shared" si="1273"/>
        <v>1</v>
      </c>
      <c r="N489" s="461">
        <f>N10-N496-N510-N517</f>
        <v>13017.7</v>
      </c>
      <c r="O489" s="461">
        <f>O10-O496-O503</f>
        <v>13017.7</v>
      </c>
      <c r="P489" s="466">
        <f t="shared" ref="P489:P490" si="1275">O489/N489</f>
        <v>1</v>
      </c>
      <c r="Q489" s="461">
        <f>Q10-Q496-Q510-Q517</f>
        <v>14722.4</v>
      </c>
      <c r="R489" s="461">
        <f>R10-R496-R503</f>
        <v>14722.4</v>
      </c>
      <c r="S489" s="466">
        <f t="shared" ref="S489:S490" si="1276">R489/Q489</f>
        <v>1</v>
      </c>
      <c r="T489" s="461">
        <f>T10-T496-T510-T517</f>
        <v>14757.099999999999</v>
      </c>
      <c r="U489" s="461">
        <f>U10-U496-U510-U517</f>
        <v>14757.099999999999</v>
      </c>
      <c r="V489" s="465">
        <f t="shared" ref="V489:V490" si="1277">U489/T489</f>
        <v>1</v>
      </c>
      <c r="W489" s="461">
        <f>W10-W496-W510-W517</f>
        <v>14802.1</v>
      </c>
      <c r="X489" s="461">
        <f>X10-X496-X503</f>
        <v>14802.1</v>
      </c>
      <c r="Y489" s="466">
        <f t="shared" ref="Y489:Y490" si="1278">X489/W489</f>
        <v>1</v>
      </c>
      <c r="Z489" s="461">
        <f>Z10-Z496-Z510-Z517</f>
        <v>15227.400000000001</v>
      </c>
      <c r="AA489" s="461">
        <f>AA10-AA496-AA503</f>
        <v>14850.300000000001</v>
      </c>
      <c r="AB489" s="466">
        <f t="shared" ref="AB489:AB490" si="1279">AA489/Z489</f>
        <v>0.97523543086804043</v>
      </c>
      <c r="AC489" s="461">
        <f>AC10-AC496-AC510-AC517</f>
        <v>14736.099999999999</v>
      </c>
      <c r="AD489" s="461">
        <f>AD10-AD496-AD503</f>
        <v>14736.099999999999</v>
      </c>
      <c r="AE489" s="466">
        <f t="shared" ref="AE489:AE490" si="1280">AD489/AC489</f>
        <v>1</v>
      </c>
      <c r="AF489" s="461">
        <f>AF10-AF496-AF510-AF517</f>
        <v>13541.29</v>
      </c>
      <c r="AG489" s="461">
        <f>AG10-AG496-AG503</f>
        <v>0</v>
      </c>
      <c r="AH489" s="466">
        <f t="shared" ref="AH489:AH490" si="1281">AG489/AF489</f>
        <v>0</v>
      </c>
      <c r="AI489" s="461">
        <f>AI10-AI496-AI510-AI517</f>
        <v>13441.09</v>
      </c>
      <c r="AJ489" s="461">
        <f>AJ10-AJ496-AJ503</f>
        <v>0</v>
      </c>
      <c r="AK489" s="466">
        <f t="shared" ref="AK489:AK490" si="1282">AJ489/AI489</f>
        <v>0</v>
      </c>
      <c r="AL489" s="461">
        <f>AL10-AL496-AL510-AL517</f>
        <v>13604.39</v>
      </c>
      <c r="AM489" s="461">
        <f>AM10-AM496-AM503</f>
        <v>0</v>
      </c>
      <c r="AN489" s="466">
        <f t="shared" ref="AN489" si="1283">AM489/AL489</f>
        <v>0</v>
      </c>
      <c r="AO489" s="461">
        <f>AO10-AO496-AO510-AO517</f>
        <v>12455.9</v>
      </c>
      <c r="AP489" s="461">
        <f>AP10-AP496-AP503</f>
        <v>0</v>
      </c>
      <c r="AQ489" s="466">
        <v>0</v>
      </c>
      <c r="AR489" s="467"/>
    </row>
    <row r="490" spans="1:49" s="287" customFormat="1" ht="95.25" customHeight="1" x14ac:dyDescent="0.25">
      <c r="A490" s="822"/>
      <c r="B490" s="823"/>
      <c r="C490" s="823"/>
      <c r="D490" s="468" t="s">
        <v>284</v>
      </c>
      <c r="E490" s="464">
        <f t="shared" si="1271"/>
        <v>850756.64999999991</v>
      </c>
      <c r="F490" s="464">
        <f t="shared" si="1271"/>
        <v>279980.2</v>
      </c>
      <c r="G490" s="469">
        <f t="shared" si="1272"/>
        <v>0.32909551750197902</v>
      </c>
      <c r="H490" s="461">
        <f>H12-H497-H511-H518</f>
        <v>16549.7</v>
      </c>
      <c r="I490" s="461">
        <f>I12-I497-I504</f>
        <v>16549.7</v>
      </c>
      <c r="J490" s="470">
        <f t="shared" si="1274"/>
        <v>1</v>
      </c>
      <c r="K490" s="461">
        <f>K12-K497-K511-K518</f>
        <v>21806.1</v>
      </c>
      <c r="L490" s="461">
        <f>L12-L497-L511-L518</f>
        <v>21806.1</v>
      </c>
      <c r="M490" s="470">
        <f t="shared" si="1273"/>
        <v>1</v>
      </c>
      <c r="N490" s="461">
        <f>N12-N497-N511-N518</f>
        <v>108793.7</v>
      </c>
      <c r="O490" s="461">
        <f>O12-O497-O504</f>
        <v>108793.7</v>
      </c>
      <c r="P490" s="470">
        <f t="shared" si="1275"/>
        <v>1</v>
      </c>
      <c r="Q490" s="461">
        <f>Q12-Q497-Q511-Q518</f>
        <v>14410.4</v>
      </c>
      <c r="R490" s="461">
        <f>R12-R497-R504</f>
        <v>14410.4</v>
      </c>
      <c r="S490" s="470">
        <f t="shared" si="1276"/>
        <v>1</v>
      </c>
      <c r="T490" s="461">
        <f>T12-T497-T511-T518</f>
        <v>24338.1</v>
      </c>
      <c r="U490" s="461">
        <f>U12-U497-U511-U518</f>
        <v>24338.1</v>
      </c>
      <c r="V490" s="470">
        <f t="shared" si="1277"/>
        <v>1</v>
      </c>
      <c r="W490" s="461">
        <f>W12-W497-W511-W518-W532</f>
        <v>57006.400000000009</v>
      </c>
      <c r="X490" s="461">
        <f>X12-X497-X511-X518-X532</f>
        <v>57006.400000000001</v>
      </c>
      <c r="Y490" s="470">
        <f t="shared" si="1278"/>
        <v>0.99999999999999989</v>
      </c>
      <c r="Z490" s="461">
        <f>Z12-Z497-Z511-Z518</f>
        <v>66161.299999999988</v>
      </c>
      <c r="AA490" s="461">
        <f>AA12-AA497-AA504</f>
        <v>15923.6</v>
      </c>
      <c r="AB490" s="470">
        <f t="shared" si="1279"/>
        <v>0.24067846308944962</v>
      </c>
      <c r="AC490" s="461">
        <f>AC12-AC497-AC511-AC518</f>
        <v>20867.900000000001</v>
      </c>
      <c r="AD490" s="461">
        <f>AD12-AD497-AD504</f>
        <v>21152.2</v>
      </c>
      <c r="AE490" s="470">
        <f t="shared" si="1280"/>
        <v>1.0136237953986744</v>
      </c>
      <c r="AF490" s="461">
        <f>AF12-AF497-AF511-AF518</f>
        <v>131770.29999999999</v>
      </c>
      <c r="AG490" s="461">
        <f>AG12-AG497-AG504</f>
        <v>0</v>
      </c>
      <c r="AH490" s="470">
        <f t="shared" si="1281"/>
        <v>0</v>
      </c>
      <c r="AI490" s="461">
        <f>AI12-AI497-AI511-AI518</f>
        <v>140993.04999999999</v>
      </c>
      <c r="AJ490" s="461">
        <f>AJ12-AJ497-AJ504</f>
        <v>0</v>
      </c>
      <c r="AK490" s="470">
        <f t="shared" si="1282"/>
        <v>0</v>
      </c>
      <c r="AL490" s="461">
        <f>AL12-AL497-AL511-AL518</f>
        <v>42270.6</v>
      </c>
      <c r="AM490" s="461">
        <f>AM12-AM497-AM504</f>
        <v>0</v>
      </c>
      <c r="AN490" s="466">
        <v>0</v>
      </c>
      <c r="AO490" s="461">
        <f>AO12-AO497-AO511-AO518</f>
        <v>205789.1</v>
      </c>
      <c r="AP490" s="461">
        <f>AP12-AP497-AP504</f>
        <v>0</v>
      </c>
      <c r="AQ490" s="466">
        <v>0</v>
      </c>
      <c r="AR490" s="471"/>
    </row>
    <row r="491" spans="1:49" s="287" customFormat="1" ht="106.5" customHeight="1" x14ac:dyDescent="0.25">
      <c r="A491" s="822"/>
      <c r="B491" s="823"/>
      <c r="C491" s="823"/>
      <c r="D491" s="463" t="s">
        <v>292</v>
      </c>
      <c r="E491" s="464">
        <f t="shared" si="1271"/>
        <v>0</v>
      </c>
      <c r="F491" s="464">
        <f t="shared" si="1271"/>
        <v>0</v>
      </c>
      <c r="G491" s="466"/>
      <c r="H491" s="461">
        <f t="shared" ref="H491:I493" si="1284">H16-H498-H505</f>
        <v>0</v>
      </c>
      <c r="I491" s="461">
        <f t="shared" si="1284"/>
        <v>0</v>
      </c>
      <c r="J491" s="466"/>
      <c r="K491" s="461">
        <f>K16-K498-K505</f>
        <v>0</v>
      </c>
      <c r="L491" s="464"/>
      <c r="M491" s="466"/>
      <c r="N491" s="461">
        <f>N16-N498-N505</f>
        <v>0</v>
      </c>
      <c r="O491" s="464"/>
      <c r="P491" s="466"/>
      <c r="Q491" s="461">
        <f>Q16-Q498-Q505</f>
        <v>0</v>
      </c>
      <c r="R491" s="464"/>
      <c r="S491" s="466"/>
      <c r="T491" s="461">
        <f>T16-T498-T505</f>
        <v>0</v>
      </c>
      <c r="U491" s="464"/>
      <c r="V491" s="466"/>
      <c r="W491" s="461">
        <f>W16-W498-W505</f>
        <v>0</v>
      </c>
      <c r="X491" s="464"/>
      <c r="Y491" s="466"/>
      <c r="Z491" s="461">
        <f>Z16-Z498-Z505</f>
        <v>0</v>
      </c>
      <c r="AA491" s="472"/>
      <c r="AB491" s="466"/>
      <c r="AC491" s="461">
        <f>AC16-AC498-AC505</f>
        <v>0</v>
      </c>
      <c r="AD491" s="472"/>
      <c r="AE491" s="466"/>
      <c r="AF491" s="461">
        <f>AF16-AF498-AF505</f>
        <v>0</v>
      </c>
      <c r="AG491" s="472"/>
      <c r="AH491" s="466"/>
      <c r="AI491" s="461">
        <f>AI16-AI498-AI505</f>
        <v>0</v>
      </c>
      <c r="AJ491" s="473"/>
      <c r="AK491" s="466"/>
      <c r="AL491" s="461">
        <f>AL16-AL498-AL505</f>
        <v>0</v>
      </c>
      <c r="AM491" s="472"/>
      <c r="AN491" s="466"/>
      <c r="AO491" s="461">
        <f>AO16-AO498-AO505</f>
        <v>0</v>
      </c>
      <c r="AP491" s="472"/>
      <c r="AQ491" s="466"/>
      <c r="AR491" s="462"/>
    </row>
    <row r="492" spans="1:49" s="287" customFormat="1" ht="114.75" customHeight="1" x14ac:dyDescent="0.25">
      <c r="A492" s="822"/>
      <c r="B492" s="823"/>
      <c r="C492" s="823"/>
      <c r="D492" s="463" t="s">
        <v>285</v>
      </c>
      <c r="E492" s="464">
        <f t="shared" si="1271"/>
        <v>0</v>
      </c>
      <c r="F492" s="464">
        <f t="shared" si="1271"/>
        <v>0</v>
      </c>
      <c r="G492" s="465"/>
      <c r="H492" s="461">
        <f t="shared" si="1284"/>
        <v>0</v>
      </c>
      <c r="I492" s="461">
        <f t="shared" si="1284"/>
        <v>0</v>
      </c>
      <c r="J492" s="465"/>
      <c r="K492" s="461">
        <f>K17-K499-K506</f>
        <v>0</v>
      </c>
      <c r="L492" s="464"/>
      <c r="M492" s="465"/>
      <c r="N492" s="461">
        <f>N17-N499-N506</f>
        <v>0</v>
      </c>
      <c r="O492" s="464"/>
      <c r="P492" s="465"/>
      <c r="Q492" s="461">
        <f>Q17-Q499-Q506</f>
        <v>0</v>
      </c>
      <c r="R492" s="464"/>
      <c r="S492" s="465"/>
      <c r="T492" s="461">
        <f>T17-T499-T506</f>
        <v>0</v>
      </c>
      <c r="U492" s="464"/>
      <c r="V492" s="465"/>
      <c r="W492" s="461">
        <f>W17-W499-W506</f>
        <v>0</v>
      </c>
      <c r="X492" s="464"/>
      <c r="Y492" s="465"/>
      <c r="Z492" s="461">
        <f>Z17-Z499-Z506</f>
        <v>0</v>
      </c>
      <c r="AA492" s="472"/>
      <c r="AB492" s="465"/>
      <c r="AC492" s="461">
        <f>AC17-AC499-AC506</f>
        <v>0</v>
      </c>
      <c r="AD492" s="472"/>
      <c r="AE492" s="465"/>
      <c r="AF492" s="461">
        <f>AF17-AF499-AF506</f>
        <v>0</v>
      </c>
      <c r="AG492" s="472"/>
      <c r="AH492" s="465"/>
      <c r="AI492" s="461">
        <f>AI17-AI499-AI506</f>
        <v>0</v>
      </c>
      <c r="AJ492" s="473"/>
      <c r="AK492" s="465"/>
      <c r="AL492" s="461">
        <f>AL17-AL499-AL506</f>
        <v>0</v>
      </c>
      <c r="AM492" s="472"/>
      <c r="AN492" s="465"/>
      <c r="AO492" s="461">
        <f>AO17-AO499-AO506</f>
        <v>0</v>
      </c>
      <c r="AP492" s="472"/>
      <c r="AQ492" s="465"/>
      <c r="AR492" s="462"/>
    </row>
    <row r="493" spans="1:49" s="287" customFormat="1" ht="114.75" customHeight="1" thickBot="1" x14ac:dyDescent="0.3">
      <c r="A493" s="824"/>
      <c r="B493" s="825"/>
      <c r="C493" s="825"/>
      <c r="D493" s="474" t="s">
        <v>43</v>
      </c>
      <c r="E493" s="475">
        <f t="shared" si="1271"/>
        <v>0</v>
      </c>
      <c r="F493" s="475">
        <f t="shared" si="1271"/>
        <v>0</v>
      </c>
      <c r="G493" s="476"/>
      <c r="H493" s="461">
        <f t="shared" si="1284"/>
        <v>0</v>
      </c>
      <c r="I493" s="461">
        <f t="shared" si="1284"/>
        <v>0</v>
      </c>
      <c r="J493" s="476"/>
      <c r="K493" s="461">
        <f>K18-K500-K507</f>
        <v>0</v>
      </c>
      <c r="L493" s="475"/>
      <c r="M493" s="476"/>
      <c r="N493" s="461">
        <f>N18-N500-N507</f>
        <v>0</v>
      </c>
      <c r="O493" s="475"/>
      <c r="P493" s="476"/>
      <c r="Q493" s="461">
        <f>Q18-Q500-Q507</f>
        <v>0</v>
      </c>
      <c r="R493" s="475"/>
      <c r="S493" s="476"/>
      <c r="T493" s="461">
        <f>T18-T500-T507</f>
        <v>0</v>
      </c>
      <c r="U493" s="475"/>
      <c r="V493" s="476"/>
      <c r="W493" s="461">
        <f>W18-W500-W507</f>
        <v>0</v>
      </c>
      <c r="X493" s="475"/>
      <c r="Y493" s="476"/>
      <c r="Z493" s="461">
        <f>Z18-Z500-Z507</f>
        <v>0</v>
      </c>
      <c r="AA493" s="477"/>
      <c r="AB493" s="476"/>
      <c r="AC493" s="461">
        <f>AC18-AC500-AC507</f>
        <v>0</v>
      </c>
      <c r="AD493" s="477"/>
      <c r="AE493" s="476"/>
      <c r="AF493" s="461">
        <f>AF18-AF500-AF507</f>
        <v>0</v>
      </c>
      <c r="AG493" s="477"/>
      <c r="AH493" s="476"/>
      <c r="AI493" s="461">
        <f>AI18-AI500-AI507</f>
        <v>0</v>
      </c>
      <c r="AJ493" s="478"/>
      <c r="AK493" s="476"/>
      <c r="AL493" s="461">
        <f>AL18-AL500-AL507</f>
        <v>0</v>
      </c>
      <c r="AM493" s="477"/>
      <c r="AN493" s="476"/>
      <c r="AO493" s="461">
        <f>AO18-AO500-AO507</f>
        <v>0</v>
      </c>
      <c r="AP493" s="475"/>
      <c r="AQ493" s="476"/>
      <c r="AR493" s="479"/>
    </row>
    <row r="494" spans="1:49" s="287" customFormat="1" ht="42.75" customHeight="1" thickBot="1" x14ac:dyDescent="0.3">
      <c r="A494" s="819" t="s">
        <v>410</v>
      </c>
      <c r="B494" s="820"/>
      <c r="C494" s="821"/>
      <c r="D494" s="480" t="s">
        <v>41</v>
      </c>
      <c r="E494" s="454">
        <f>E495+E496+E497</f>
        <v>46162.8</v>
      </c>
      <c r="F494" s="454">
        <f>F495+F496+F497</f>
        <v>17365</v>
      </c>
      <c r="G494" s="453">
        <f>F494/E494</f>
        <v>0.37616868994081815</v>
      </c>
      <c r="H494" s="454">
        <f>H495+H496+H497</f>
        <v>0</v>
      </c>
      <c r="I494" s="454">
        <f>I495+I496+I497</f>
        <v>0</v>
      </c>
      <c r="J494" s="453"/>
      <c r="K494" s="454">
        <f t="shared" ref="K494:L494" si="1285">K495+K496+K497</f>
        <v>0</v>
      </c>
      <c r="L494" s="454">
        <f t="shared" si="1285"/>
        <v>0</v>
      </c>
      <c r="M494" s="455">
        <v>0</v>
      </c>
      <c r="N494" s="454">
        <f t="shared" ref="N494:O494" si="1286">N495+N496+N497</f>
        <v>324.89999999999998</v>
      </c>
      <c r="O494" s="454">
        <f t="shared" si="1286"/>
        <v>324.89999999999998</v>
      </c>
      <c r="P494" s="455">
        <f>O494/N494</f>
        <v>1</v>
      </c>
      <c r="Q494" s="454">
        <f t="shared" ref="Q494:R494" si="1287">Q495+Q496+Q497</f>
        <v>1789.3</v>
      </c>
      <c r="R494" s="454">
        <f t="shared" si="1287"/>
        <v>1789.3</v>
      </c>
      <c r="S494" s="455">
        <f>R494/Q494</f>
        <v>1</v>
      </c>
      <c r="T494" s="454">
        <f t="shared" ref="T494:U494" si="1288">T495+T496+T497</f>
        <v>938.9</v>
      </c>
      <c r="U494" s="454">
        <f t="shared" si="1288"/>
        <v>938.9</v>
      </c>
      <c r="V494" s="455">
        <v>0</v>
      </c>
      <c r="W494" s="454">
        <f t="shared" ref="W494:X494" si="1289">W495+W496+W497</f>
        <v>2646.9</v>
      </c>
      <c r="X494" s="454">
        <f t="shared" si="1289"/>
        <v>2646.9</v>
      </c>
      <c r="Y494" s="455">
        <f>X494/W494</f>
        <v>1</v>
      </c>
      <c r="Z494" s="454">
        <f t="shared" ref="Z494:AA494" si="1290">Z495+Z496+Z497</f>
        <v>11023.1</v>
      </c>
      <c r="AA494" s="454">
        <f t="shared" si="1290"/>
        <v>11023.1</v>
      </c>
      <c r="AB494" s="455">
        <f>AA494/Z494</f>
        <v>1</v>
      </c>
      <c r="AC494" s="454">
        <f t="shared" ref="AC494:AD494" si="1291">AC495+AC496+AC497</f>
        <v>641.9</v>
      </c>
      <c r="AD494" s="454">
        <f t="shared" si="1291"/>
        <v>641.9</v>
      </c>
      <c r="AE494" s="466">
        <v>0</v>
      </c>
      <c r="AF494" s="454">
        <f t="shared" ref="AF494:AG494" si="1292">AF495+AF496+AF497</f>
        <v>14413.3</v>
      </c>
      <c r="AG494" s="454">
        <f t="shared" si="1292"/>
        <v>0</v>
      </c>
      <c r="AH494" s="455">
        <f>AG494/AF494</f>
        <v>0</v>
      </c>
      <c r="AI494" s="454">
        <f>AI496+AI497+AI498+AI499+AI500</f>
        <v>11578.8</v>
      </c>
      <c r="AJ494" s="456">
        <f>AJ496+AJ497</f>
        <v>0</v>
      </c>
      <c r="AK494" s="455">
        <f>AJ494/AI494</f>
        <v>0</v>
      </c>
      <c r="AL494" s="454">
        <f>AL496+AL497+AL498+AL499+AL500</f>
        <v>836.2</v>
      </c>
      <c r="AM494" s="454">
        <f>AM496+AM497+AM498+AM499+AM500</f>
        <v>0</v>
      </c>
      <c r="AN494" s="455">
        <f>AM494/AL494</f>
        <v>0</v>
      </c>
      <c r="AO494" s="454">
        <f>AO496+AO497+AO498+AO499+AO500</f>
        <v>1969.5</v>
      </c>
      <c r="AP494" s="454">
        <f>AP496+AP497+AP498+AP499+AP500</f>
        <v>0</v>
      </c>
      <c r="AQ494" s="466">
        <v>0</v>
      </c>
      <c r="AR494" s="481"/>
    </row>
    <row r="495" spans="1:49" s="287" customFormat="1" ht="118.5" customHeight="1" x14ac:dyDescent="0.25">
      <c r="A495" s="822"/>
      <c r="B495" s="823"/>
      <c r="C495" s="823"/>
      <c r="D495" s="482" t="s">
        <v>37</v>
      </c>
      <c r="E495" s="459">
        <f t="shared" ref="E495:F500" si="1293">H495+K495+N495+Q495+T495+W495+Z495+AC495+AF495+AI495+AL495+AO495</f>
        <v>0</v>
      </c>
      <c r="F495" s="459">
        <f t="shared" si="1293"/>
        <v>0</v>
      </c>
      <c r="G495" s="483"/>
      <c r="H495" s="464">
        <f>H71</f>
        <v>0</v>
      </c>
      <c r="I495" s="464">
        <f>I71</f>
        <v>0</v>
      </c>
      <c r="J495" s="483"/>
      <c r="K495" s="459"/>
      <c r="L495" s="459"/>
      <c r="M495" s="483"/>
      <c r="N495" s="459"/>
      <c r="O495" s="459"/>
      <c r="P495" s="483"/>
      <c r="Q495" s="459"/>
      <c r="R495" s="459"/>
      <c r="S495" s="483"/>
      <c r="T495" s="459"/>
      <c r="U495" s="459"/>
      <c r="V495" s="483"/>
      <c r="W495" s="459"/>
      <c r="X495" s="459"/>
      <c r="Y495" s="483"/>
      <c r="Z495" s="459"/>
      <c r="AA495" s="459"/>
      <c r="AB495" s="483"/>
      <c r="AC495" s="459"/>
      <c r="AD495" s="459"/>
      <c r="AE495" s="483"/>
      <c r="AF495" s="459"/>
      <c r="AG495" s="459"/>
      <c r="AH495" s="460"/>
      <c r="AI495" s="459"/>
      <c r="AJ495" s="459"/>
      <c r="AK495" s="483"/>
      <c r="AL495" s="459"/>
      <c r="AM495" s="459"/>
      <c r="AN495" s="483"/>
      <c r="AO495" s="459"/>
      <c r="AP495" s="459"/>
      <c r="AQ495" s="483"/>
      <c r="AR495" s="484"/>
    </row>
    <row r="496" spans="1:49" s="287" customFormat="1" ht="106.5" customHeight="1" thickBot="1" x14ac:dyDescent="0.3">
      <c r="A496" s="822"/>
      <c r="B496" s="823"/>
      <c r="C496" s="823"/>
      <c r="D496" s="485" t="s">
        <v>2</v>
      </c>
      <c r="E496" s="464">
        <f t="shared" si="1293"/>
        <v>18885.3</v>
      </c>
      <c r="F496" s="464">
        <f t="shared" si="1293"/>
        <v>0</v>
      </c>
      <c r="G496" s="465"/>
      <c r="H496" s="464">
        <f>H72</f>
        <v>0</v>
      </c>
      <c r="I496" s="464">
        <f>I72</f>
        <v>0</v>
      </c>
      <c r="J496" s="465"/>
      <c r="K496" s="464">
        <f>K72</f>
        <v>0</v>
      </c>
      <c r="L496" s="464"/>
      <c r="M496" s="465"/>
      <c r="N496" s="464">
        <f>N72</f>
        <v>0</v>
      </c>
      <c r="O496" s="464"/>
      <c r="P496" s="465"/>
      <c r="Q496" s="464">
        <f>Q72</f>
        <v>0</v>
      </c>
      <c r="R496" s="464"/>
      <c r="S496" s="465"/>
      <c r="T496" s="464">
        <f>T72</f>
        <v>0</v>
      </c>
      <c r="U496" s="464"/>
      <c r="V496" s="465"/>
      <c r="W496" s="464">
        <f>W72</f>
        <v>0</v>
      </c>
      <c r="X496" s="464"/>
      <c r="Y496" s="465"/>
      <c r="Z496" s="464">
        <f>Z72</f>
        <v>0</v>
      </c>
      <c r="AA496" s="464"/>
      <c r="AB496" s="465"/>
      <c r="AC496" s="464">
        <f>AC72</f>
        <v>0</v>
      </c>
      <c r="AD496" s="464"/>
      <c r="AE496" s="465"/>
      <c r="AF496" s="464">
        <f>AF72</f>
        <v>9261</v>
      </c>
      <c r="AG496" s="464"/>
      <c r="AH496" s="466"/>
      <c r="AI496" s="464">
        <f>AI72</f>
        <v>9624.2999999999993</v>
      </c>
      <c r="AJ496" s="464">
        <v>0</v>
      </c>
      <c r="AK496" s="465"/>
      <c r="AL496" s="464">
        <f>AL72</f>
        <v>0</v>
      </c>
      <c r="AM496" s="464">
        <v>0</v>
      </c>
      <c r="AN496" s="465"/>
      <c r="AO496" s="464">
        <f>AO72</f>
        <v>0</v>
      </c>
      <c r="AP496" s="464"/>
      <c r="AQ496" s="465"/>
      <c r="AR496" s="462"/>
    </row>
    <row r="497" spans="1:44" s="287" customFormat="1" ht="87" customHeight="1" thickBot="1" x14ac:dyDescent="0.3">
      <c r="A497" s="822"/>
      <c r="B497" s="823"/>
      <c r="C497" s="823"/>
      <c r="D497" s="485" t="s">
        <v>284</v>
      </c>
      <c r="E497" s="464">
        <f t="shared" si="1293"/>
        <v>27277.5</v>
      </c>
      <c r="F497" s="464">
        <f t="shared" si="1293"/>
        <v>17365</v>
      </c>
      <c r="G497" s="465">
        <f t="shared" ref="G497" si="1294">F497/E497</f>
        <v>0.63660526074603607</v>
      </c>
      <c r="H497" s="464">
        <f>H73+H336+H328</f>
        <v>0</v>
      </c>
      <c r="I497" s="464">
        <f>I73+I336+I328</f>
        <v>0</v>
      </c>
      <c r="J497" s="464">
        <f>J73</f>
        <v>0</v>
      </c>
      <c r="K497" s="464">
        <f>K73+K336+K328</f>
        <v>0</v>
      </c>
      <c r="L497" s="464">
        <f>L73+L336+L328</f>
        <v>0</v>
      </c>
      <c r="M497" s="455">
        <v>0</v>
      </c>
      <c r="N497" s="464">
        <f>N73+N336+N328</f>
        <v>324.89999999999998</v>
      </c>
      <c r="O497" s="464">
        <f>O73+O336+O328</f>
        <v>324.89999999999998</v>
      </c>
      <c r="P497" s="455">
        <f>O497/N497</f>
        <v>1</v>
      </c>
      <c r="Q497" s="464">
        <f>Q73+Q336+Q328</f>
        <v>1789.3</v>
      </c>
      <c r="R497" s="464">
        <f>R73+R336+R328</f>
        <v>1789.3</v>
      </c>
      <c r="S497" s="455">
        <f>R497/Q497</f>
        <v>1</v>
      </c>
      <c r="T497" s="464">
        <f>T73+T336+T328</f>
        <v>938.9</v>
      </c>
      <c r="U497" s="464">
        <f>U73+U336+U328</f>
        <v>938.9</v>
      </c>
      <c r="V497" s="455">
        <v>0</v>
      </c>
      <c r="W497" s="464">
        <f>W73+W336+W328</f>
        <v>2646.9</v>
      </c>
      <c r="X497" s="464">
        <f>X73+X336+X328</f>
        <v>2646.9</v>
      </c>
      <c r="Y497" s="455">
        <f>X497/W497</f>
        <v>1</v>
      </c>
      <c r="Z497" s="464">
        <f>Z73+Z336+Z328</f>
        <v>11023.1</v>
      </c>
      <c r="AA497" s="464">
        <f>AA73+AA336+AA328</f>
        <v>11023.1</v>
      </c>
      <c r="AB497" s="466">
        <v>0</v>
      </c>
      <c r="AC497" s="464">
        <f>AC73</f>
        <v>641.9</v>
      </c>
      <c r="AD497" s="464">
        <f>AD73</f>
        <v>641.9</v>
      </c>
      <c r="AE497" s="466">
        <v>0</v>
      </c>
      <c r="AF497" s="464">
        <f>AF73+AF336+AF328</f>
        <v>5152.3</v>
      </c>
      <c r="AG497" s="464">
        <f>AG73+AG336+AG328</f>
        <v>0</v>
      </c>
      <c r="AH497" s="466">
        <f t="shared" ref="AH497" si="1295">AG497/AF497</f>
        <v>0</v>
      </c>
      <c r="AI497" s="464">
        <f>AI73+AI336+AI328</f>
        <v>1954.5</v>
      </c>
      <c r="AJ497" s="464">
        <f>AJ73+AJ336+AJ328</f>
        <v>0</v>
      </c>
      <c r="AK497" s="466">
        <f>AK73</f>
        <v>0</v>
      </c>
      <c r="AL497" s="464">
        <f>AL73+AL336+AL328</f>
        <v>836.2</v>
      </c>
      <c r="AM497" s="464">
        <f>AM73+AM336+AM328</f>
        <v>0</v>
      </c>
      <c r="AN497" s="466">
        <f>AN73</f>
        <v>0</v>
      </c>
      <c r="AO497" s="464">
        <f>AO73+AO336+AO328</f>
        <v>1969.5</v>
      </c>
      <c r="AP497" s="464">
        <f>AP73+AP336+AP328</f>
        <v>0</v>
      </c>
      <c r="AQ497" s="465">
        <f>AQ73</f>
        <v>0</v>
      </c>
      <c r="AR497" s="486"/>
    </row>
    <row r="498" spans="1:44" s="287" customFormat="1" ht="358.5" customHeight="1" x14ac:dyDescent="0.25">
      <c r="A498" s="822"/>
      <c r="B498" s="823"/>
      <c r="C498" s="823"/>
      <c r="D498" s="485" t="s">
        <v>292</v>
      </c>
      <c r="E498" s="464">
        <f t="shared" si="1293"/>
        <v>0</v>
      </c>
      <c r="F498" s="464">
        <f t="shared" si="1293"/>
        <v>0</v>
      </c>
      <c r="G498" s="472"/>
      <c r="H498" s="464"/>
      <c r="I498" s="464"/>
      <c r="J498" s="472"/>
      <c r="K498" s="464"/>
      <c r="L498" s="464"/>
      <c r="M498" s="472"/>
      <c r="N498" s="464"/>
      <c r="O498" s="464"/>
      <c r="P498" s="472"/>
      <c r="Q498" s="464"/>
      <c r="R498" s="464"/>
      <c r="S498" s="472"/>
      <c r="T498" s="464"/>
      <c r="U498" s="464"/>
      <c r="V498" s="472"/>
      <c r="W498" s="464"/>
      <c r="X498" s="464"/>
      <c r="Y498" s="472"/>
      <c r="Z498" s="464"/>
      <c r="AA498" s="472"/>
      <c r="AB498" s="472"/>
      <c r="AC498" s="464"/>
      <c r="AD498" s="472"/>
      <c r="AE498" s="472"/>
      <c r="AF498" s="464"/>
      <c r="AG498" s="472"/>
      <c r="AH498" s="472"/>
      <c r="AI498" s="464"/>
      <c r="AJ498" s="472"/>
      <c r="AK498" s="472"/>
      <c r="AL498" s="464"/>
      <c r="AM498" s="472"/>
      <c r="AN498" s="472"/>
      <c r="AO498" s="472"/>
      <c r="AP498" s="472"/>
      <c r="AQ498" s="472"/>
      <c r="AR498" s="462"/>
    </row>
    <row r="499" spans="1:44" s="287" customFormat="1" ht="82.5" customHeight="1" x14ac:dyDescent="0.25">
      <c r="A499" s="822"/>
      <c r="B499" s="823"/>
      <c r="C499" s="823"/>
      <c r="D499" s="485" t="s">
        <v>285</v>
      </c>
      <c r="E499" s="464">
        <f t="shared" si="1293"/>
        <v>0</v>
      </c>
      <c r="F499" s="464">
        <f t="shared" si="1293"/>
        <v>0</v>
      </c>
      <c r="G499" s="472"/>
      <c r="H499" s="464"/>
      <c r="I499" s="464"/>
      <c r="J499" s="472"/>
      <c r="K499" s="464"/>
      <c r="L499" s="464"/>
      <c r="M499" s="472"/>
      <c r="N499" s="464"/>
      <c r="O499" s="464"/>
      <c r="P499" s="472"/>
      <c r="Q499" s="464"/>
      <c r="R499" s="464"/>
      <c r="S499" s="472"/>
      <c r="T499" s="464"/>
      <c r="U499" s="464"/>
      <c r="V499" s="472"/>
      <c r="W499" s="464"/>
      <c r="X499" s="464"/>
      <c r="Y499" s="472"/>
      <c r="Z499" s="464"/>
      <c r="AA499" s="472"/>
      <c r="AB499" s="472"/>
      <c r="AC499" s="464"/>
      <c r="AD499" s="472"/>
      <c r="AE499" s="472"/>
      <c r="AF499" s="464"/>
      <c r="AG499" s="472"/>
      <c r="AH499" s="472"/>
      <c r="AI499" s="464"/>
      <c r="AJ499" s="472"/>
      <c r="AK499" s="472"/>
      <c r="AL499" s="464"/>
      <c r="AM499" s="472"/>
      <c r="AN499" s="472"/>
      <c r="AO499" s="472"/>
      <c r="AP499" s="472"/>
      <c r="AQ499" s="472"/>
      <c r="AR499" s="462"/>
    </row>
    <row r="500" spans="1:44" s="287" customFormat="1" ht="171" customHeight="1" thickBot="1" x14ac:dyDescent="0.3">
      <c r="A500" s="824"/>
      <c r="B500" s="825"/>
      <c r="C500" s="825"/>
      <c r="D500" s="487" t="s">
        <v>43</v>
      </c>
      <c r="E500" s="475">
        <f t="shared" si="1293"/>
        <v>0</v>
      </c>
      <c r="F500" s="475">
        <f t="shared" si="1293"/>
        <v>0</v>
      </c>
      <c r="G500" s="477"/>
      <c r="H500" s="475"/>
      <c r="I500" s="475"/>
      <c r="J500" s="477"/>
      <c r="K500" s="475"/>
      <c r="L500" s="475"/>
      <c r="M500" s="477"/>
      <c r="N500" s="475"/>
      <c r="O500" s="475"/>
      <c r="P500" s="477"/>
      <c r="Q500" s="475"/>
      <c r="R500" s="475"/>
      <c r="S500" s="477"/>
      <c r="T500" s="475"/>
      <c r="U500" s="475"/>
      <c r="V500" s="477"/>
      <c r="W500" s="475"/>
      <c r="X500" s="475"/>
      <c r="Y500" s="477"/>
      <c r="Z500" s="475"/>
      <c r="AA500" s="477"/>
      <c r="AB500" s="477"/>
      <c r="AC500" s="475"/>
      <c r="AD500" s="477"/>
      <c r="AE500" s="477"/>
      <c r="AF500" s="475"/>
      <c r="AG500" s="477"/>
      <c r="AH500" s="477"/>
      <c r="AI500" s="475"/>
      <c r="AJ500" s="477"/>
      <c r="AK500" s="477"/>
      <c r="AL500" s="475"/>
      <c r="AM500" s="477"/>
      <c r="AN500" s="477"/>
      <c r="AO500" s="475"/>
      <c r="AP500" s="475"/>
      <c r="AQ500" s="477"/>
      <c r="AR500" s="479"/>
    </row>
    <row r="501" spans="1:44" s="285" customFormat="1" ht="45" hidden="1" customHeight="1" thickBot="1" x14ac:dyDescent="0.3">
      <c r="A501" s="835" t="s">
        <v>418</v>
      </c>
      <c r="B501" s="836"/>
      <c r="C501" s="837"/>
      <c r="D501" s="488" t="s">
        <v>41</v>
      </c>
      <c r="E501" s="489">
        <f>E502+E503+E504+E506+E507</f>
        <v>0</v>
      </c>
      <c r="F501" s="489">
        <f>I501+L501+O501+R501+U501+X501+AA501+AD501+AG501+AJ501+AM501+AP501</f>
        <v>0</v>
      </c>
      <c r="G501" s="490">
        <v>0</v>
      </c>
      <c r="H501" s="491"/>
      <c r="I501" s="491"/>
      <c r="J501" s="492"/>
      <c r="K501" s="491"/>
      <c r="L501" s="491"/>
      <c r="M501" s="492"/>
      <c r="N501" s="491"/>
      <c r="O501" s="491"/>
      <c r="P501" s="492"/>
      <c r="Q501" s="461"/>
      <c r="R501" s="461"/>
      <c r="S501" s="453"/>
      <c r="T501" s="491">
        <f>T503</f>
        <v>0</v>
      </c>
      <c r="U501" s="491">
        <f>U503</f>
        <v>0</v>
      </c>
      <c r="V501" s="490"/>
      <c r="W501" s="491"/>
      <c r="X501" s="491"/>
      <c r="Y501" s="492"/>
      <c r="Z501" s="491"/>
      <c r="AA501" s="493"/>
      <c r="AB501" s="492"/>
      <c r="AC501" s="491"/>
      <c r="AD501" s="493"/>
      <c r="AE501" s="492"/>
      <c r="AF501" s="491"/>
      <c r="AG501" s="493"/>
      <c r="AH501" s="492"/>
      <c r="AI501" s="491">
        <f>AI502+AI503+AI504+AI506+AI507</f>
        <v>0</v>
      </c>
      <c r="AJ501" s="491">
        <f>AJ502+AJ503+AJ504+AJ506+AJ507</f>
        <v>0</v>
      </c>
      <c r="AK501" s="492"/>
      <c r="AL501" s="491"/>
      <c r="AM501" s="493"/>
      <c r="AN501" s="492"/>
      <c r="AO501" s="491"/>
      <c r="AP501" s="491"/>
      <c r="AQ501" s="492"/>
      <c r="AR501" s="494"/>
    </row>
    <row r="502" spans="1:44" s="285" customFormat="1" ht="37.5" hidden="1" customHeight="1" x14ac:dyDescent="0.25">
      <c r="A502" s="838"/>
      <c r="B502" s="663"/>
      <c r="C502" s="664"/>
      <c r="D502" s="495" t="s">
        <v>37</v>
      </c>
      <c r="E502" s="464">
        <f>H502+K502+N502+Q502+T502+W502+Z502+AC502+AF502+AI502+AL502+AO502</f>
        <v>0</v>
      </c>
      <c r="F502" s="464">
        <f>I502+L502+O502+R502+U502+X502+AA502+AD502+AG502+AJ502+AM502+AP502</f>
        <v>0</v>
      </c>
      <c r="G502" s="460"/>
      <c r="H502" s="496"/>
      <c r="I502" s="496"/>
      <c r="J502" s="483"/>
      <c r="K502" s="496"/>
      <c r="L502" s="496"/>
      <c r="M502" s="483"/>
      <c r="N502" s="496"/>
      <c r="O502" s="496"/>
      <c r="P502" s="483"/>
      <c r="Q502" s="498"/>
      <c r="R502" s="498"/>
      <c r="S502" s="483"/>
      <c r="T502" s="496"/>
      <c r="U502" s="496"/>
      <c r="V502" s="460"/>
      <c r="W502" s="496"/>
      <c r="X502" s="496"/>
      <c r="Y502" s="483"/>
      <c r="Z502" s="496"/>
      <c r="AA502" s="497"/>
      <c r="AB502" s="483"/>
      <c r="AC502" s="496"/>
      <c r="AD502" s="497"/>
      <c r="AE502" s="483"/>
      <c r="AF502" s="498"/>
      <c r="AG502" s="499"/>
      <c r="AH502" s="483"/>
      <c r="AI502" s="498"/>
      <c r="AJ502" s="499"/>
      <c r="AK502" s="483"/>
      <c r="AL502" s="496"/>
      <c r="AM502" s="497"/>
      <c r="AN502" s="483"/>
      <c r="AO502" s="496"/>
      <c r="AP502" s="496"/>
      <c r="AQ502" s="483"/>
      <c r="AR502" s="500"/>
    </row>
    <row r="503" spans="1:44" s="285" customFormat="1" ht="39.75" hidden="1" customHeight="1" x14ac:dyDescent="0.25">
      <c r="A503" s="838"/>
      <c r="B503" s="663"/>
      <c r="C503" s="664"/>
      <c r="D503" s="501" t="s">
        <v>2</v>
      </c>
      <c r="E503" s="464">
        <f t="shared" ref="E503:E507" si="1296">H503+K503+N503+Q503+T503+W503+Z503+AC503+AF503+AI503+AL503+AO503</f>
        <v>0</v>
      </c>
      <c r="F503" s="464">
        <f t="shared" ref="F503:F507" si="1297">I503+L503+O503+R503+U503+X503+AA503+AD503+AG503+AJ503+AM503+AP503</f>
        <v>0</v>
      </c>
      <c r="G503" s="466">
        <v>0</v>
      </c>
      <c r="H503" s="496"/>
      <c r="I503" s="496"/>
      <c r="J503" s="465"/>
      <c r="K503" s="496"/>
      <c r="L503" s="496"/>
      <c r="M503" s="465"/>
      <c r="N503" s="464">
        <v>0</v>
      </c>
      <c r="O503" s="464"/>
      <c r="P503" s="465"/>
      <c r="Q503" s="464">
        <v>0</v>
      </c>
      <c r="R503" s="464"/>
      <c r="S503" s="465"/>
      <c r="T503" s="464">
        <v>0</v>
      </c>
      <c r="U503" s="464">
        <v>0</v>
      </c>
      <c r="V503" s="466"/>
      <c r="W503" s="464"/>
      <c r="X503" s="464"/>
      <c r="Y503" s="465"/>
      <c r="Z503" s="496"/>
      <c r="AA503" s="497"/>
      <c r="AB503" s="465"/>
      <c r="AC503" s="496"/>
      <c r="AD503" s="497"/>
      <c r="AE503" s="465"/>
      <c r="AF503" s="498"/>
      <c r="AG503" s="499"/>
      <c r="AH503" s="465"/>
      <c r="AI503" s="498"/>
      <c r="AJ503" s="499"/>
      <c r="AK503" s="465"/>
      <c r="AL503" s="496"/>
      <c r="AM503" s="497"/>
      <c r="AN503" s="465"/>
      <c r="AO503" s="496"/>
      <c r="AP503" s="496"/>
      <c r="AQ503" s="465"/>
      <c r="AR503" s="500"/>
    </row>
    <row r="504" spans="1:44" s="285" customFormat="1" ht="39.75" hidden="1" customHeight="1" thickBot="1" x14ac:dyDescent="0.3">
      <c r="A504" s="838"/>
      <c r="B504" s="663"/>
      <c r="C504" s="664"/>
      <c r="D504" s="501" t="s">
        <v>284</v>
      </c>
      <c r="E504" s="464">
        <f t="shared" si="1296"/>
        <v>0</v>
      </c>
      <c r="F504" s="464">
        <f t="shared" si="1297"/>
        <v>0</v>
      </c>
      <c r="G504" s="465"/>
      <c r="H504" s="496"/>
      <c r="I504" s="496"/>
      <c r="J504" s="465"/>
      <c r="K504" s="496"/>
      <c r="L504" s="496"/>
      <c r="M504" s="465"/>
      <c r="N504" s="496"/>
      <c r="O504" s="496"/>
      <c r="P504" s="465"/>
      <c r="Q504" s="498"/>
      <c r="R504" s="498"/>
      <c r="S504" s="465"/>
      <c r="T504" s="496"/>
      <c r="U504" s="496"/>
      <c r="V504" s="465"/>
      <c r="W504" s="496"/>
      <c r="X504" s="496"/>
      <c r="Y504" s="465"/>
      <c r="Z504" s="496"/>
      <c r="AA504" s="497"/>
      <c r="AB504" s="465"/>
      <c r="AC504" s="496"/>
      <c r="AD504" s="497"/>
      <c r="AE504" s="465"/>
      <c r="AF504" s="498"/>
      <c r="AG504" s="499"/>
      <c r="AH504" s="465"/>
      <c r="AI504" s="498"/>
      <c r="AJ504" s="502"/>
      <c r="AK504" s="465"/>
      <c r="AL504" s="496"/>
      <c r="AM504" s="497"/>
      <c r="AN504" s="465"/>
      <c r="AO504" s="497"/>
      <c r="AP504" s="497"/>
      <c r="AQ504" s="465"/>
      <c r="AR504" s="503"/>
    </row>
    <row r="505" spans="1:44" s="285" customFormat="1" ht="39.75" hidden="1" customHeight="1" x14ac:dyDescent="0.25">
      <c r="A505" s="838"/>
      <c r="B505" s="663"/>
      <c r="C505" s="664"/>
      <c r="D505" s="501" t="s">
        <v>292</v>
      </c>
      <c r="E505" s="504">
        <f t="shared" si="1296"/>
        <v>0</v>
      </c>
      <c r="F505" s="504">
        <f t="shared" si="1297"/>
        <v>0</v>
      </c>
      <c r="G505" s="472"/>
      <c r="H505" s="496"/>
      <c r="I505" s="496"/>
      <c r="J505" s="472"/>
      <c r="K505" s="496"/>
      <c r="L505" s="496"/>
      <c r="M505" s="472"/>
      <c r="N505" s="496"/>
      <c r="O505" s="496"/>
      <c r="P505" s="472"/>
      <c r="Q505" s="498"/>
      <c r="R505" s="498"/>
      <c r="S505" s="472"/>
      <c r="T505" s="496"/>
      <c r="U505" s="496"/>
      <c r="V505" s="472"/>
      <c r="W505" s="496"/>
      <c r="X505" s="496"/>
      <c r="Y505" s="472"/>
      <c r="Z505" s="496"/>
      <c r="AA505" s="497"/>
      <c r="AB505" s="472"/>
      <c r="AC505" s="496"/>
      <c r="AD505" s="497"/>
      <c r="AE505" s="472"/>
      <c r="AF505" s="498"/>
      <c r="AG505" s="499"/>
      <c r="AH505" s="472"/>
      <c r="AI505" s="498"/>
      <c r="AJ505" s="499"/>
      <c r="AK505" s="472"/>
      <c r="AL505" s="496"/>
      <c r="AM505" s="497"/>
      <c r="AN505" s="472"/>
      <c r="AO505" s="497"/>
      <c r="AP505" s="497"/>
      <c r="AQ505" s="472"/>
      <c r="AR505" s="500"/>
    </row>
    <row r="506" spans="1:44" s="285" customFormat="1" ht="37.5" hidden="1" customHeight="1" x14ac:dyDescent="0.25">
      <c r="A506" s="838"/>
      <c r="B506" s="663"/>
      <c r="C506" s="664"/>
      <c r="D506" s="501" t="s">
        <v>285</v>
      </c>
      <c r="E506" s="464">
        <f t="shared" si="1296"/>
        <v>0</v>
      </c>
      <c r="F506" s="464">
        <f t="shared" si="1297"/>
        <v>0</v>
      </c>
      <c r="G506" s="472"/>
      <c r="H506" s="496"/>
      <c r="I506" s="496"/>
      <c r="J506" s="472"/>
      <c r="K506" s="496"/>
      <c r="L506" s="496"/>
      <c r="M506" s="472"/>
      <c r="N506" s="496"/>
      <c r="O506" s="496"/>
      <c r="P506" s="472"/>
      <c r="Q506" s="498"/>
      <c r="R506" s="498"/>
      <c r="S506" s="472"/>
      <c r="T506" s="496"/>
      <c r="U506" s="496"/>
      <c r="V506" s="472"/>
      <c r="W506" s="496"/>
      <c r="X506" s="496"/>
      <c r="Y506" s="472"/>
      <c r="Z506" s="496"/>
      <c r="AA506" s="497"/>
      <c r="AB506" s="472"/>
      <c r="AC506" s="496"/>
      <c r="AD506" s="497"/>
      <c r="AE506" s="472"/>
      <c r="AF506" s="498"/>
      <c r="AG506" s="499"/>
      <c r="AH506" s="472"/>
      <c r="AI506" s="498"/>
      <c r="AJ506" s="499"/>
      <c r="AK506" s="472"/>
      <c r="AL506" s="496"/>
      <c r="AM506" s="497"/>
      <c r="AN506" s="472"/>
      <c r="AO506" s="497"/>
      <c r="AP506" s="497"/>
      <c r="AQ506" s="472"/>
      <c r="AR506" s="500"/>
    </row>
    <row r="507" spans="1:44" s="285" customFormat="1" ht="45" hidden="1" customHeight="1" thickBot="1" x14ac:dyDescent="0.3">
      <c r="A507" s="839"/>
      <c r="B507" s="840"/>
      <c r="C507" s="841"/>
      <c r="D507" s="505" t="s">
        <v>43</v>
      </c>
      <c r="E507" s="464">
        <f t="shared" si="1296"/>
        <v>0</v>
      </c>
      <c r="F507" s="464">
        <f t="shared" si="1297"/>
        <v>0</v>
      </c>
      <c r="G507" s="477"/>
      <c r="H507" s="506"/>
      <c r="I507" s="506"/>
      <c r="J507" s="477"/>
      <c r="K507" s="506"/>
      <c r="L507" s="506"/>
      <c r="M507" s="477"/>
      <c r="N507" s="506"/>
      <c r="O507" s="506"/>
      <c r="P507" s="477"/>
      <c r="Q507" s="508"/>
      <c r="R507" s="508"/>
      <c r="S507" s="477"/>
      <c r="T507" s="506"/>
      <c r="U507" s="506"/>
      <c r="V507" s="477"/>
      <c r="W507" s="506"/>
      <c r="X507" s="506"/>
      <c r="Y507" s="477"/>
      <c r="Z507" s="506"/>
      <c r="AA507" s="507"/>
      <c r="AB507" s="477"/>
      <c r="AC507" s="506"/>
      <c r="AD507" s="507"/>
      <c r="AE507" s="477"/>
      <c r="AF507" s="508"/>
      <c r="AG507" s="509"/>
      <c r="AH507" s="477"/>
      <c r="AI507" s="508"/>
      <c r="AJ507" s="509"/>
      <c r="AK507" s="477"/>
      <c r="AL507" s="506"/>
      <c r="AM507" s="507"/>
      <c r="AN507" s="477"/>
      <c r="AO507" s="506"/>
      <c r="AP507" s="506"/>
      <c r="AQ507" s="477"/>
      <c r="AR507" s="500"/>
    </row>
    <row r="508" spans="1:44" s="285" customFormat="1" ht="46.5" customHeight="1" thickBot="1" x14ac:dyDescent="0.3">
      <c r="A508" s="842" t="s">
        <v>469</v>
      </c>
      <c r="B508" s="836"/>
      <c r="C508" s="837"/>
      <c r="D508" s="482" t="s">
        <v>41</v>
      </c>
      <c r="E508" s="504">
        <f>H508+K508+N508+Q508+T508+W508+Z508+AC508+AF508+AI508+AL508+AO508</f>
        <v>1502.6</v>
      </c>
      <c r="F508" s="504">
        <f>I508+L508+O508+R508+U508+X508+AA508+AD508+AG508+AJ508+AM508+AP508</f>
        <v>284.60000000000002</v>
      </c>
      <c r="G508" s="460">
        <v>0</v>
      </c>
      <c r="H508" s="461"/>
      <c r="I508" s="461"/>
      <c r="J508" s="536"/>
      <c r="K508" s="464">
        <f>K511</f>
        <v>0</v>
      </c>
      <c r="L508" s="461"/>
      <c r="M508" s="460">
        <v>0</v>
      </c>
      <c r="N508" s="461"/>
      <c r="O508" s="461"/>
      <c r="P508" s="461"/>
      <c r="Q508" s="454">
        <f t="shared" ref="Q508" si="1298">Q509+Q510+Q511</f>
        <v>0</v>
      </c>
      <c r="R508" s="461"/>
      <c r="S508" s="461"/>
      <c r="T508" s="461">
        <f>T511</f>
        <v>0</v>
      </c>
      <c r="U508" s="461"/>
      <c r="V508" s="461"/>
      <c r="W508" s="461">
        <f>W511</f>
        <v>0</v>
      </c>
      <c r="X508" s="461">
        <f t="shared" ref="X508:AR508" si="1299">X511</f>
        <v>0</v>
      </c>
      <c r="Y508" s="460"/>
      <c r="Z508" s="461">
        <f t="shared" si="1299"/>
        <v>0</v>
      </c>
      <c r="AA508" s="461">
        <f t="shared" si="1299"/>
        <v>0</v>
      </c>
      <c r="AB508" s="461">
        <f t="shared" si="1299"/>
        <v>0</v>
      </c>
      <c r="AC508" s="461">
        <f t="shared" si="1299"/>
        <v>284.60000000000002</v>
      </c>
      <c r="AD508" s="461">
        <f t="shared" si="1299"/>
        <v>284.60000000000002</v>
      </c>
      <c r="AE508" s="461">
        <v>0</v>
      </c>
      <c r="AF508" s="461">
        <f>AF509+AF510+AF511+AF513+AF514</f>
        <v>1218</v>
      </c>
      <c r="AG508" s="461">
        <f>AG509+AG510+AG511+AG513+AG514</f>
        <v>0</v>
      </c>
      <c r="AH508" s="537"/>
      <c r="AI508" s="461">
        <f t="shared" si="1299"/>
        <v>0</v>
      </c>
      <c r="AJ508" s="461">
        <f t="shared" si="1299"/>
        <v>0</v>
      </c>
      <c r="AK508" s="461">
        <f t="shared" si="1299"/>
        <v>0</v>
      </c>
      <c r="AL508" s="461">
        <f t="shared" si="1299"/>
        <v>0</v>
      </c>
      <c r="AM508" s="461">
        <f t="shared" si="1299"/>
        <v>0</v>
      </c>
      <c r="AN508" s="461">
        <f t="shared" si="1299"/>
        <v>0</v>
      </c>
      <c r="AO508" s="461">
        <f t="shared" si="1299"/>
        <v>0</v>
      </c>
      <c r="AP508" s="461">
        <f t="shared" si="1299"/>
        <v>0</v>
      </c>
      <c r="AQ508" s="461">
        <f t="shared" si="1299"/>
        <v>0</v>
      </c>
      <c r="AR508" s="461">
        <f t="shared" si="1299"/>
        <v>0</v>
      </c>
    </row>
    <row r="509" spans="1:44" s="285" customFormat="1" ht="112.5" customHeight="1" x14ac:dyDescent="0.25">
      <c r="A509" s="662"/>
      <c r="B509" s="663"/>
      <c r="C509" s="664"/>
      <c r="D509" s="495" t="s">
        <v>37</v>
      </c>
      <c r="E509" s="464">
        <f>H509+K509+N509+Q509+T509+W509+Z509+AC509+AF509+AI509+AL509+AO509</f>
        <v>0</v>
      </c>
      <c r="F509" s="464">
        <f>I509+L509+O509+R509+U509+X509+AA509+AD509+AG509+AJ509+AM509+AP509</f>
        <v>0</v>
      </c>
      <c r="G509" s="510"/>
      <c r="H509" s="496"/>
      <c r="I509" s="496"/>
      <c r="J509" s="497"/>
      <c r="K509" s="496"/>
      <c r="L509" s="496"/>
      <c r="M509" s="510"/>
      <c r="N509" s="496"/>
      <c r="O509" s="496"/>
      <c r="P509" s="496"/>
      <c r="Q509" s="498"/>
      <c r="R509" s="498"/>
      <c r="S509" s="498"/>
      <c r="T509" s="496"/>
      <c r="U509" s="496"/>
      <c r="V509" s="496"/>
      <c r="W509" s="496"/>
      <c r="X509" s="496"/>
      <c r="Y509" s="511"/>
      <c r="Z509" s="496"/>
      <c r="AA509" s="497"/>
      <c r="AB509" s="497"/>
      <c r="AC509" s="496"/>
      <c r="AD509" s="497"/>
      <c r="AE509" s="499"/>
      <c r="AF509" s="498"/>
      <c r="AG509" s="499"/>
      <c r="AH509" s="499"/>
      <c r="AI509" s="498"/>
      <c r="AJ509" s="499"/>
      <c r="AK509" s="499"/>
      <c r="AL509" s="496"/>
      <c r="AM509" s="497"/>
      <c r="AN509" s="497"/>
      <c r="AO509" s="496"/>
      <c r="AP509" s="496"/>
      <c r="AQ509" s="497"/>
      <c r="AR509" s="512"/>
    </row>
    <row r="510" spans="1:44" s="285" customFormat="1" ht="161.25" customHeight="1" x14ac:dyDescent="0.25">
      <c r="A510" s="662"/>
      <c r="B510" s="663"/>
      <c r="C510" s="664"/>
      <c r="D510" s="501" t="s">
        <v>2</v>
      </c>
      <c r="E510" s="464">
        <f t="shared" ref="E510:E514" si="1300">H510+K510+N510+Q510+T510+W510+Z510+AC510+AF510+AI510+AL510+AO510</f>
        <v>0</v>
      </c>
      <c r="F510" s="464">
        <f t="shared" ref="F510:F514" si="1301">I510+L510+O510+R510+U510+X510+AA510+AD510+AG510+AJ510+AM510+AP510</f>
        <v>0</v>
      </c>
      <c r="G510" s="460">
        <v>0</v>
      </c>
      <c r="H510" s="496"/>
      <c r="I510" s="496"/>
      <c r="J510" s="497"/>
      <c r="K510" s="496"/>
      <c r="L510" s="496"/>
      <c r="M510" s="460">
        <v>0</v>
      </c>
      <c r="N510" s="496"/>
      <c r="O510" s="496"/>
      <c r="P510" s="496"/>
      <c r="Q510" s="498"/>
      <c r="R510" s="498"/>
      <c r="S510" s="498"/>
      <c r="T510" s="496"/>
      <c r="U510" s="496"/>
      <c r="V510" s="496"/>
      <c r="W510" s="496"/>
      <c r="X510" s="496"/>
      <c r="Y510" s="511"/>
      <c r="Z510" s="496"/>
      <c r="AA510" s="497"/>
      <c r="AB510" s="497"/>
      <c r="AC510" s="496"/>
      <c r="AD510" s="497"/>
      <c r="AE510" s="499"/>
      <c r="AF510" s="498">
        <f>AF171</f>
        <v>0</v>
      </c>
      <c r="AG510" s="498">
        <f>AG171</f>
        <v>0</v>
      </c>
      <c r="AH510" s="513"/>
      <c r="AI510" s="498"/>
      <c r="AJ510" s="499"/>
      <c r="AK510" s="499"/>
      <c r="AL510" s="496"/>
      <c r="AM510" s="497"/>
      <c r="AN510" s="497"/>
      <c r="AO510" s="496"/>
      <c r="AP510" s="496"/>
      <c r="AQ510" s="497"/>
      <c r="AR510" s="512"/>
    </row>
    <row r="511" spans="1:44" s="285" customFormat="1" ht="85.5" customHeight="1" thickBot="1" x14ac:dyDescent="0.3">
      <c r="A511" s="662"/>
      <c r="B511" s="663"/>
      <c r="C511" s="664"/>
      <c r="D511" s="501" t="s">
        <v>284</v>
      </c>
      <c r="E511" s="464">
        <f t="shared" si="1300"/>
        <v>1502.6</v>
      </c>
      <c r="F511" s="464">
        <f t="shared" si="1301"/>
        <v>284.60000000000002</v>
      </c>
      <c r="G511" s="514">
        <v>0</v>
      </c>
      <c r="H511" s="496">
        <f>H194</f>
        <v>0</v>
      </c>
      <c r="I511" s="496">
        <f>I194</f>
        <v>0</v>
      </c>
      <c r="J511" s="497"/>
      <c r="K511" s="496">
        <f>K194</f>
        <v>0</v>
      </c>
      <c r="L511" s="496">
        <f>L194</f>
        <v>0</v>
      </c>
      <c r="M511" s="514">
        <v>0</v>
      </c>
      <c r="N511" s="496">
        <f>N194</f>
        <v>0</v>
      </c>
      <c r="O511" s="496">
        <f>O194</f>
        <v>0</v>
      </c>
      <c r="P511" s="497"/>
      <c r="Q511" s="498">
        <f>Q194</f>
        <v>0</v>
      </c>
      <c r="R511" s="498">
        <f>R194</f>
        <v>0</v>
      </c>
      <c r="S511" s="499"/>
      <c r="T511" s="496">
        <f>T194</f>
        <v>0</v>
      </c>
      <c r="U511" s="496">
        <f>U194</f>
        <v>0</v>
      </c>
      <c r="V511" s="497"/>
      <c r="W511" s="496">
        <f>W320+W313+W306+W299+W292+W194</f>
        <v>0</v>
      </c>
      <c r="X511" s="496">
        <f>X320+X313+X306+X299+X292+X194</f>
        <v>0</v>
      </c>
      <c r="Y511" s="514"/>
      <c r="Z511" s="496">
        <f>Z320+Z313+Z306+Z299+Z292+Z194</f>
        <v>0</v>
      </c>
      <c r="AA511" s="496">
        <f>AA320+AA313+AA306+AA299+AA292+AA194</f>
        <v>0</v>
      </c>
      <c r="AB511" s="497"/>
      <c r="AC511" s="496">
        <f>AC320+AC313+AC306+AC299+AC292+AC194</f>
        <v>284.60000000000002</v>
      </c>
      <c r="AD511" s="496">
        <f>AD320+AD313+AD306+AD299+AD292+AD194</f>
        <v>284.60000000000002</v>
      </c>
      <c r="AE511" s="499"/>
      <c r="AF511" s="496">
        <f>AF320+AF313+AF306+AF299+AF292+AF194</f>
        <v>1218</v>
      </c>
      <c r="AG511" s="496">
        <f>AG320+AG313+AG306+AG299+AG292+AG194</f>
        <v>0</v>
      </c>
      <c r="AH511" s="499"/>
      <c r="AI511" s="496">
        <f>AI320+AI313+AI306+AI299+AI292+AI194</f>
        <v>0</v>
      </c>
      <c r="AJ511" s="496">
        <f>AJ320+AJ313+AJ306+AJ299+AJ292+AJ194</f>
        <v>0</v>
      </c>
      <c r="AK511" s="513"/>
      <c r="AL511" s="496">
        <f>AL320+AL313+AL306+AL299+AL292+AL194</f>
        <v>0</v>
      </c>
      <c r="AM511" s="496">
        <f>AM320+AM313+AM306+AM299+AM292+AM194</f>
        <v>0</v>
      </c>
      <c r="AN511" s="497"/>
      <c r="AO511" s="496">
        <f>AO320+AO313+AO306+AO299+AO292+AO194</f>
        <v>0</v>
      </c>
      <c r="AP511" s="496">
        <f>AP320+AP313+AP306+AP299+AP292+AP194</f>
        <v>0</v>
      </c>
      <c r="AQ511" s="497"/>
      <c r="AR511" s="515"/>
    </row>
    <row r="512" spans="1:44" s="285" customFormat="1" ht="372.75" customHeight="1" x14ac:dyDescent="0.25">
      <c r="A512" s="662"/>
      <c r="B512" s="663"/>
      <c r="C512" s="664"/>
      <c r="D512" s="501" t="s">
        <v>292</v>
      </c>
      <c r="E512" s="504">
        <f t="shared" si="1300"/>
        <v>0</v>
      </c>
      <c r="F512" s="504">
        <f t="shared" si="1301"/>
        <v>0</v>
      </c>
      <c r="G512" s="497"/>
      <c r="H512" s="496"/>
      <c r="I512" s="496"/>
      <c r="J512" s="497"/>
      <c r="K512" s="496"/>
      <c r="L512" s="496"/>
      <c r="M512" s="497"/>
      <c r="N512" s="496"/>
      <c r="O512" s="496"/>
      <c r="P512" s="497"/>
      <c r="Q512" s="498"/>
      <c r="R512" s="498"/>
      <c r="S512" s="499"/>
      <c r="T512" s="496"/>
      <c r="U512" s="496"/>
      <c r="V512" s="497"/>
      <c r="W512" s="496"/>
      <c r="X512" s="496"/>
      <c r="Y512" s="497"/>
      <c r="Z512" s="496"/>
      <c r="AA512" s="497"/>
      <c r="AB512" s="497"/>
      <c r="AC512" s="496"/>
      <c r="AD512" s="497"/>
      <c r="AE512" s="499"/>
      <c r="AF512" s="498"/>
      <c r="AG512" s="499"/>
      <c r="AH512" s="499"/>
      <c r="AI512" s="498"/>
      <c r="AJ512" s="499"/>
      <c r="AK512" s="499"/>
      <c r="AL512" s="496"/>
      <c r="AM512" s="497"/>
      <c r="AN512" s="497"/>
      <c r="AO512" s="497"/>
      <c r="AP512" s="497"/>
      <c r="AQ512" s="497"/>
      <c r="AR512" s="512"/>
    </row>
    <row r="513" spans="1:44" s="285" customFormat="1" ht="102.75" customHeight="1" x14ac:dyDescent="0.25">
      <c r="A513" s="662"/>
      <c r="B513" s="663"/>
      <c r="C513" s="664"/>
      <c r="D513" s="501" t="s">
        <v>285</v>
      </c>
      <c r="E513" s="464">
        <f t="shared" si="1300"/>
        <v>0</v>
      </c>
      <c r="F513" s="464">
        <f t="shared" si="1301"/>
        <v>0</v>
      </c>
      <c r="G513" s="497"/>
      <c r="H513" s="496"/>
      <c r="I513" s="496"/>
      <c r="J513" s="497"/>
      <c r="K513" s="496"/>
      <c r="L513" s="496"/>
      <c r="M513" s="497"/>
      <c r="N513" s="496"/>
      <c r="O513" s="496"/>
      <c r="P513" s="497"/>
      <c r="Q513" s="498"/>
      <c r="R513" s="498"/>
      <c r="S513" s="499"/>
      <c r="T513" s="496"/>
      <c r="U513" s="496"/>
      <c r="V513" s="497"/>
      <c r="W513" s="496"/>
      <c r="X513" s="496"/>
      <c r="Y513" s="497"/>
      <c r="Z513" s="496"/>
      <c r="AA513" s="497"/>
      <c r="AB513" s="497"/>
      <c r="AC513" s="496"/>
      <c r="AD513" s="497"/>
      <c r="AE513" s="499"/>
      <c r="AF513" s="498"/>
      <c r="AG513" s="499"/>
      <c r="AH513" s="499"/>
      <c r="AI513" s="498"/>
      <c r="AJ513" s="499"/>
      <c r="AK513" s="499"/>
      <c r="AL513" s="496"/>
      <c r="AM513" s="497"/>
      <c r="AN513" s="497"/>
      <c r="AO513" s="497"/>
      <c r="AP513" s="497"/>
      <c r="AQ513" s="497"/>
      <c r="AR513" s="512"/>
    </row>
    <row r="514" spans="1:44" s="285" customFormat="1" ht="135" customHeight="1" thickBot="1" x14ac:dyDescent="0.3">
      <c r="A514" s="665"/>
      <c r="B514" s="666"/>
      <c r="C514" s="667"/>
      <c r="D514" s="495" t="s">
        <v>43</v>
      </c>
      <c r="E514" s="464">
        <f t="shared" si="1300"/>
        <v>0</v>
      </c>
      <c r="F514" s="464">
        <f t="shared" si="1301"/>
        <v>0</v>
      </c>
      <c r="G514" s="497"/>
      <c r="H514" s="496"/>
      <c r="I514" s="496"/>
      <c r="J514" s="497"/>
      <c r="K514" s="496"/>
      <c r="L514" s="496"/>
      <c r="M514" s="496"/>
      <c r="N514" s="496"/>
      <c r="O514" s="496"/>
      <c r="P514" s="496"/>
      <c r="Q514" s="498"/>
      <c r="R514" s="498"/>
      <c r="S514" s="498"/>
      <c r="T514" s="496"/>
      <c r="U514" s="496"/>
      <c r="V514" s="496"/>
      <c r="W514" s="496"/>
      <c r="X514" s="496"/>
      <c r="Y514" s="496"/>
      <c r="Z514" s="496"/>
      <c r="AA514" s="497"/>
      <c r="AB514" s="497"/>
      <c r="AC514" s="496"/>
      <c r="AD514" s="497"/>
      <c r="AE514" s="499"/>
      <c r="AF514" s="498"/>
      <c r="AG514" s="499"/>
      <c r="AH514" s="499"/>
      <c r="AI514" s="498"/>
      <c r="AJ514" s="499"/>
      <c r="AK514" s="499"/>
      <c r="AL514" s="496"/>
      <c r="AM514" s="497"/>
      <c r="AN514" s="497"/>
      <c r="AO514" s="496"/>
      <c r="AP514" s="496"/>
      <c r="AQ514" s="497"/>
      <c r="AR514" s="512"/>
    </row>
    <row r="515" spans="1:44" s="285" customFormat="1" ht="54.75" customHeight="1" x14ac:dyDescent="0.25">
      <c r="A515" s="659" t="s">
        <v>470</v>
      </c>
      <c r="B515" s="660"/>
      <c r="C515" s="661"/>
      <c r="D515" s="533" t="s">
        <v>41</v>
      </c>
      <c r="E515" s="504">
        <f>E517</f>
        <v>8886.6</v>
      </c>
      <c r="F515" s="504">
        <f>F517</f>
        <v>4225.1000000000004</v>
      </c>
      <c r="G515" s="464"/>
      <c r="H515" s="464"/>
      <c r="I515" s="464"/>
      <c r="J515" s="472"/>
      <c r="K515" s="464">
        <f>K516+K517+K518+K520+K521</f>
        <v>1925.1</v>
      </c>
      <c r="L515" s="464">
        <f>L516+L517+L518+L520+L521</f>
        <v>1925.1</v>
      </c>
      <c r="M515" s="464">
        <v>0</v>
      </c>
      <c r="N515" s="464"/>
      <c r="O515" s="464"/>
      <c r="P515" s="464"/>
      <c r="Q515" s="464">
        <f>Q517</f>
        <v>0</v>
      </c>
      <c r="R515" s="464"/>
      <c r="S515" s="464"/>
      <c r="T515" s="464"/>
      <c r="U515" s="464"/>
      <c r="V515" s="464"/>
      <c r="W515" s="464"/>
      <c r="X515" s="464"/>
      <c r="Y515" s="464"/>
      <c r="Z515" s="464"/>
      <c r="AA515" s="472"/>
      <c r="AB515" s="472"/>
      <c r="AC515" s="464"/>
      <c r="AD515" s="472"/>
      <c r="AE515" s="472"/>
      <c r="AF515" s="464"/>
      <c r="AG515" s="472"/>
      <c r="AH515" s="472"/>
      <c r="AI515" s="464"/>
      <c r="AJ515" s="464"/>
      <c r="AK515" s="466"/>
      <c r="AL515" s="464"/>
      <c r="AM515" s="472"/>
      <c r="AN515" s="472"/>
      <c r="AO515" s="464"/>
      <c r="AP515" s="464"/>
      <c r="AQ515" s="472"/>
      <c r="AR515" s="534"/>
    </row>
    <row r="516" spans="1:44" s="285" customFormat="1" ht="147" customHeight="1" x14ac:dyDescent="0.25">
      <c r="A516" s="662"/>
      <c r="B516" s="663"/>
      <c r="C516" s="664"/>
      <c r="D516" s="533" t="s">
        <v>37</v>
      </c>
      <c r="E516" s="464">
        <f>H516+K516+N516+Q516+T516+W516+Z516+AC516+AF516+AI516+AL516+AO516</f>
        <v>0</v>
      </c>
      <c r="F516" s="464">
        <f>I516+L516+O516+R516+U516+X516+AA516+AD516+AG516+AJ516+AM516+AP516</f>
        <v>0</v>
      </c>
      <c r="G516" s="472"/>
      <c r="H516" s="464"/>
      <c r="I516" s="464"/>
      <c r="J516" s="472"/>
      <c r="K516" s="464"/>
      <c r="L516" s="464"/>
      <c r="M516" s="464"/>
      <c r="N516" s="464"/>
      <c r="O516" s="464"/>
      <c r="P516" s="464"/>
      <c r="Q516" s="464"/>
      <c r="R516" s="464"/>
      <c r="S516" s="464"/>
      <c r="T516" s="464"/>
      <c r="U516" s="464"/>
      <c r="V516" s="464"/>
      <c r="W516" s="464"/>
      <c r="X516" s="464"/>
      <c r="Y516" s="464"/>
      <c r="Z516" s="464"/>
      <c r="AA516" s="472"/>
      <c r="AB516" s="472"/>
      <c r="AC516" s="464"/>
      <c r="AD516" s="472"/>
      <c r="AE516" s="472"/>
      <c r="AF516" s="464"/>
      <c r="AG516" s="472"/>
      <c r="AH516" s="472"/>
      <c r="AI516" s="464"/>
      <c r="AJ516" s="472"/>
      <c r="AK516" s="472"/>
      <c r="AL516" s="464"/>
      <c r="AM516" s="472"/>
      <c r="AN516" s="472"/>
      <c r="AO516" s="464"/>
      <c r="AP516" s="464"/>
      <c r="AQ516" s="472"/>
      <c r="AR516" s="534"/>
    </row>
    <row r="517" spans="1:44" s="285" customFormat="1" ht="155.25" customHeight="1" x14ac:dyDescent="0.25">
      <c r="A517" s="662"/>
      <c r="B517" s="663"/>
      <c r="C517" s="664"/>
      <c r="D517" s="528" t="s">
        <v>2</v>
      </c>
      <c r="E517" s="464">
        <f t="shared" ref="E517:E521" si="1302">H517+K517+N517+Q517+T517+W517+Z517+AC517+AF517+AI517+AL517+AO517</f>
        <v>8886.6</v>
      </c>
      <c r="F517" s="464">
        <f t="shared" ref="F517:F521" si="1303">I517+L517+O517+R517+U517+X517+AA517+AD517+AG517+AJ517+AM517+AP517</f>
        <v>4225.1000000000004</v>
      </c>
      <c r="G517" s="472"/>
      <c r="H517" s="464"/>
      <c r="I517" s="464"/>
      <c r="J517" s="472"/>
      <c r="K517" s="464">
        <f>K143</f>
        <v>1925.1</v>
      </c>
      <c r="L517" s="464">
        <f>L143</f>
        <v>1925.1</v>
      </c>
      <c r="M517" s="464"/>
      <c r="N517" s="464">
        <f>N143</f>
        <v>0</v>
      </c>
      <c r="O517" s="464"/>
      <c r="P517" s="464"/>
      <c r="Q517" s="464">
        <f>Q143</f>
        <v>0</v>
      </c>
      <c r="R517" s="464"/>
      <c r="S517" s="464"/>
      <c r="T517" s="464">
        <f>T143</f>
        <v>2300</v>
      </c>
      <c r="U517" s="464">
        <f>U143</f>
        <v>2300</v>
      </c>
      <c r="V517" s="464"/>
      <c r="W517" s="464">
        <f>W143</f>
        <v>0</v>
      </c>
      <c r="X517" s="464"/>
      <c r="Y517" s="464"/>
      <c r="Z517" s="464">
        <f>Z143</f>
        <v>4661.5</v>
      </c>
      <c r="AA517" s="472"/>
      <c r="AB517" s="472"/>
      <c r="AC517" s="464">
        <f>AC143</f>
        <v>0</v>
      </c>
      <c r="AD517" s="472"/>
      <c r="AE517" s="472"/>
      <c r="AF517" s="464">
        <f>AF143</f>
        <v>0</v>
      </c>
      <c r="AG517" s="472"/>
      <c r="AH517" s="472"/>
      <c r="AI517" s="464">
        <f>AI143</f>
        <v>0</v>
      </c>
      <c r="AJ517" s="472"/>
      <c r="AK517" s="472"/>
      <c r="AL517" s="464">
        <f>AL143</f>
        <v>0</v>
      </c>
      <c r="AM517" s="472"/>
      <c r="AN517" s="472"/>
      <c r="AO517" s="464">
        <f>AO143</f>
        <v>0</v>
      </c>
      <c r="AP517" s="464"/>
      <c r="AQ517" s="472"/>
      <c r="AR517" s="534"/>
    </row>
    <row r="518" spans="1:44" s="285" customFormat="1" ht="108" customHeight="1" thickBot="1" x14ac:dyDescent="0.3">
      <c r="A518" s="662"/>
      <c r="B518" s="663"/>
      <c r="C518" s="664"/>
      <c r="D518" s="528" t="s">
        <v>284</v>
      </c>
      <c r="E518" s="464">
        <f t="shared" si="1302"/>
        <v>0</v>
      </c>
      <c r="F518" s="464">
        <f t="shared" si="1303"/>
        <v>0</v>
      </c>
      <c r="G518" s="464"/>
      <c r="H518" s="464"/>
      <c r="I518" s="464"/>
      <c r="J518" s="472"/>
      <c r="K518" s="464"/>
      <c r="L518" s="464">
        <f>L194</f>
        <v>0</v>
      </c>
      <c r="M518" s="464"/>
      <c r="N518" s="464"/>
      <c r="O518" s="464"/>
      <c r="P518" s="472"/>
      <c r="Q518" s="464"/>
      <c r="R518" s="464"/>
      <c r="S518" s="472"/>
      <c r="T518" s="464"/>
      <c r="U518" s="464"/>
      <c r="V518" s="472"/>
      <c r="W518" s="464"/>
      <c r="X518" s="464"/>
      <c r="Y518" s="472"/>
      <c r="Z518" s="464"/>
      <c r="AA518" s="472"/>
      <c r="AB518" s="472"/>
      <c r="AC518" s="464"/>
      <c r="AD518" s="472"/>
      <c r="AE518" s="472"/>
      <c r="AF518" s="464"/>
      <c r="AG518" s="472"/>
      <c r="AH518" s="472"/>
      <c r="AI518" s="464"/>
      <c r="AJ518" s="516"/>
      <c r="AK518" s="466"/>
      <c r="AL518" s="464"/>
      <c r="AM518" s="472"/>
      <c r="AN518" s="472"/>
      <c r="AO518" s="472"/>
      <c r="AP518" s="472"/>
      <c r="AQ518" s="472"/>
      <c r="AR518" s="535"/>
    </row>
    <row r="519" spans="1:44" s="285" customFormat="1" ht="354.75" customHeight="1" x14ac:dyDescent="0.25">
      <c r="A519" s="662"/>
      <c r="B519" s="663"/>
      <c r="C519" s="664"/>
      <c r="D519" s="528" t="s">
        <v>292</v>
      </c>
      <c r="E519" s="504">
        <f t="shared" si="1302"/>
        <v>0</v>
      </c>
      <c r="F519" s="504">
        <f t="shared" si="1303"/>
        <v>0</v>
      </c>
      <c r="G519" s="472"/>
      <c r="H519" s="464"/>
      <c r="I519" s="464"/>
      <c r="J519" s="472"/>
      <c r="K519" s="464"/>
      <c r="L519" s="464"/>
      <c r="M519" s="472"/>
      <c r="N519" s="464"/>
      <c r="O519" s="464"/>
      <c r="P519" s="472"/>
      <c r="Q519" s="464"/>
      <c r="R519" s="464"/>
      <c r="S519" s="472"/>
      <c r="T519" s="464"/>
      <c r="U519" s="464"/>
      <c r="V519" s="472"/>
      <c r="W519" s="464"/>
      <c r="X519" s="464"/>
      <c r="Y519" s="472"/>
      <c r="Z519" s="464"/>
      <c r="AA519" s="472"/>
      <c r="AB519" s="472"/>
      <c r="AC519" s="464"/>
      <c r="AD519" s="472"/>
      <c r="AE519" s="472"/>
      <c r="AF519" s="464"/>
      <c r="AG519" s="472"/>
      <c r="AH519" s="472"/>
      <c r="AI519" s="464"/>
      <c r="AJ519" s="472"/>
      <c r="AK519" s="472"/>
      <c r="AL519" s="464"/>
      <c r="AM519" s="472"/>
      <c r="AN519" s="472"/>
      <c r="AO519" s="472"/>
      <c r="AP519" s="472"/>
      <c r="AQ519" s="472"/>
      <c r="AR519" s="534"/>
    </row>
    <row r="520" spans="1:44" s="285" customFormat="1" ht="128.25" customHeight="1" x14ac:dyDescent="0.25">
      <c r="A520" s="662"/>
      <c r="B520" s="663"/>
      <c r="C520" s="664"/>
      <c r="D520" s="501" t="s">
        <v>285</v>
      </c>
      <c r="E520" s="464">
        <f t="shared" si="1302"/>
        <v>0</v>
      </c>
      <c r="F520" s="464">
        <f t="shared" si="1303"/>
        <v>0</v>
      </c>
      <c r="G520" s="510"/>
      <c r="H520" s="511"/>
      <c r="I520" s="511"/>
      <c r="J520" s="510"/>
      <c r="K520" s="511"/>
      <c r="L520" s="511"/>
      <c r="M520" s="510"/>
      <c r="N520" s="511"/>
      <c r="O520" s="511"/>
      <c r="P520" s="510"/>
      <c r="Q520" s="464"/>
      <c r="R520" s="464"/>
      <c r="S520" s="472"/>
      <c r="T520" s="511"/>
      <c r="U520" s="511"/>
      <c r="V520" s="510"/>
      <c r="W520" s="511"/>
      <c r="X520" s="511"/>
      <c r="Y520" s="510"/>
      <c r="Z520" s="511"/>
      <c r="AA520" s="510"/>
      <c r="AB520" s="510"/>
      <c r="AC520" s="511"/>
      <c r="AD520" s="510"/>
      <c r="AE520" s="472"/>
      <c r="AF520" s="464"/>
      <c r="AG520" s="472"/>
      <c r="AH520" s="472"/>
      <c r="AI520" s="464"/>
      <c r="AJ520" s="472"/>
      <c r="AK520" s="472"/>
      <c r="AL520" s="511"/>
      <c r="AM520" s="510"/>
      <c r="AN520" s="510"/>
      <c r="AO520" s="510"/>
      <c r="AP520" s="510"/>
      <c r="AQ520" s="510"/>
      <c r="AR520" s="512"/>
    </row>
    <row r="521" spans="1:44" s="285" customFormat="1" ht="136.5" customHeight="1" thickBot="1" x14ac:dyDescent="0.3">
      <c r="A521" s="665"/>
      <c r="B521" s="666"/>
      <c r="C521" s="667"/>
      <c r="D521" s="495" t="s">
        <v>43</v>
      </c>
      <c r="E521" s="464">
        <f t="shared" si="1302"/>
        <v>0</v>
      </c>
      <c r="F521" s="464">
        <f t="shared" si="1303"/>
        <v>0</v>
      </c>
      <c r="G521" s="510"/>
      <c r="H521" s="511"/>
      <c r="I521" s="511"/>
      <c r="J521" s="510"/>
      <c r="K521" s="511"/>
      <c r="L521" s="511"/>
      <c r="M521" s="511"/>
      <c r="N521" s="511"/>
      <c r="O521" s="511"/>
      <c r="P521" s="511"/>
      <c r="Q521" s="464"/>
      <c r="R521" s="464"/>
      <c r="S521" s="464"/>
      <c r="T521" s="511"/>
      <c r="U521" s="511"/>
      <c r="V521" s="511"/>
      <c r="W521" s="511"/>
      <c r="X521" s="511"/>
      <c r="Y521" s="511"/>
      <c r="Z521" s="511"/>
      <c r="AA521" s="510"/>
      <c r="AB521" s="510"/>
      <c r="AC521" s="511"/>
      <c r="AD521" s="510"/>
      <c r="AE521" s="472"/>
      <c r="AF521" s="464"/>
      <c r="AG521" s="472"/>
      <c r="AH521" s="472"/>
      <c r="AI521" s="464"/>
      <c r="AJ521" s="472"/>
      <c r="AK521" s="472"/>
      <c r="AL521" s="511"/>
      <c r="AM521" s="510"/>
      <c r="AN521" s="510"/>
      <c r="AO521" s="511"/>
      <c r="AP521" s="511"/>
      <c r="AQ521" s="510"/>
      <c r="AR521" s="512"/>
    </row>
    <row r="522" spans="1:44" ht="54" hidden="1" customHeight="1" x14ac:dyDescent="0.25">
      <c r="A522" s="826" t="s">
        <v>468</v>
      </c>
      <c r="B522" s="827"/>
      <c r="C522" s="828"/>
      <c r="D522" s="232" t="s">
        <v>41</v>
      </c>
      <c r="E522" s="228">
        <f>H522+K522+N522+Q522+T522+W522+Z522+AC522+AF522+AI522+AL522+AO522</f>
        <v>0</v>
      </c>
      <c r="F522" s="228">
        <f>I522+L522+O522+R522+U522+X522+AA522+AD522+AG522+AJ522+AM522+AP522</f>
        <v>0</v>
      </c>
      <c r="G522" s="233"/>
      <c r="H522" s="238">
        <f t="shared" ref="H522:AH522" si="1304">H523+H524+H525+H527+H528</f>
        <v>0</v>
      </c>
      <c r="I522" s="238">
        <f t="shared" si="1304"/>
        <v>0</v>
      </c>
      <c r="J522" s="238">
        <f t="shared" si="1304"/>
        <v>0</v>
      </c>
      <c r="K522" s="238">
        <f t="shared" si="1304"/>
        <v>0</v>
      </c>
      <c r="L522" s="238">
        <f t="shared" si="1304"/>
        <v>0</v>
      </c>
      <c r="M522" s="238">
        <f t="shared" si="1304"/>
        <v>0</v>
      </c>
      <c r="N522" s="238">
        <f t="shared" si="1304"/>
        <v>0</v>
      </c>
      <c r="O522" s="238">
        <f t="shared" si="1304"/>
        <v>0</v>
      </c>
      <c r="P522" s="238">
        <f t="shared" si="1304"/>
        <v>0</v>
      </c>
      <c r="Q522" s="221">
        <f t="shared" si="1304"/>
        <v>0</v>
      </c>
      <c r="R522" s="221">
        <f t="shared" si="1304"/>
        <v>0</v>
      </c>
      <c r="S522" s="221">
        <f t="shared" si="1304"/>
        <v>0</v>
      </c>
      <c r="T522" s="238">
        <f t="shared" si="1304"/>
        <v>0</v>
      </c>
      <c r="U522" s="238">
        <f t="shared" si="1304"/>
        <v>0</v>
      </c>
      <c r="V522" s="238">
        <f t="shared" si="1304"/>
        <v>0</v>
      </c>
      <c r="W522" s="238">
        <f t="shared" si="1304"/>
        <v>0</v>
      </c>
      <c r="X522" s="238">
        <f t="shared" si="1304"/>
        <v>0</v>
      </c>
      <c r="Y522" s="238">
        <f t="shared" si="1304"/>
        <v>0</v>
      </c>
      <c r="Z522" s="238">
        <f t="shared" si="1304"/>
        <v>0</v>
      </c>
      <c r="AA522" s="238">
        <f t="shared" si="1304"/>
        <v>0</v>
      </c>
      <c r="AB522" s="238">
        <f t="shared" si="1304"/>
        <v>0</v>
      </c>
      <c r="AC522" s="238">
        <f t="shared" si="1304"/>
        <v>0</v>
      </c>
      <c r="AD522" s="238">
        <f t="shared" si="1304"/>
        <v>0</v>
      </c>
      <c r="AE522" s="238">
        <f t="shared" si="1304"/>
        <v>0</v>
      </c>
      <c r="AF522" s="238">
        <f t="shared" si="1304"/>
        <v>0</v>
      </c>
      <c r="AG522" s="238">
        <f t="shared" si="1304"/>
        <v>0</v>
      </c>
      <c r="AH522" s="238">
        <f t="shared" si="1304"/>
        <v>0</v>
      </c>
      <c r="AI522" s="238">
        <f>AI523+AI524+AI525+AI527+AI528</f>
        <v>0</v>
      </c>
      <c r="AJ522" s="238">
        <f>AJ523+AJ524+AJ525+AJ527+AJ528</f>
        <v>0</v>
      </c>
      <c r="AK522" s="237"/>
      <c r="AL522" s="238">
        <f>AL523+AL524+AL525+AL527+AL528</f>
        <v>0</v>
      </c>
      <c r="AM522" s="238">
        <f>AM523+AM524+AM525+AM527+AM528</f>
        <v>0</v>
      </c>
      <c r="AN522" s="239"/>
      <c r="AO522" s="238">
        <f>AO523+AO524+AO525+AO527+AO528</f>
        <v>0</v>
      </c>
      <c r="AP522" s="238">
        <f>AP523+AP524+AP525+AP527+AP528</f>
        <v>0</v>
      </c>
      <c r="AQ522" s="239"/>
      <c r="AR522" s="234"/>
    </row>
    <row r="523" spans="1:44" ht="54" hidden="1" customHeight="1" x14ac:dyDescent="0.25">
      <c r="A523" s="829"/>
      <c r="B523" s="830"/>
      <c r="C523" s="831"/>
      <c r="D523" s="223" t="s">
        <v>37</v>
      </c>
      <c r="E523" s="203">
        <f>H523+K523+N523+Q523+T523+W523+Z523+AC523+AF523+AI523+AL523+AO523</f>
        <v>0</v>
      </c>
      <c r="F523" s="203">
        <f>I523+L523+O523+R523+U523+X523+AA523+AD523+AG523+AJ523+AM523+AP523</f>
        <v>0</v>
      </c>
      <c r="G523" s="235"/>
      <c r="H523" s="224"/>
      <c r="I523" s="224"/>
      <c r="J523" s="225"/>
      <c r="K523" s="224"/>
      <c r="L523" s="224"/>
      <c r="M523" s="224"/>
      <c r="N523" s="224"/>
      <c r="O523" s="224"/>
      <c r="P523" s="224"/>
      <c r="Q523" s="221"/>
      <c r="R523" s="221"/>
      <c r="S523" s="221"/>
      <c r="T523" s="224"/>
      <c r="U523" s="224"/>
      <c r="V523" s="224"/>
      <c r="W523" s="224"/>
      <c r="X523" s="224"/>
      <c r="Y523" s="224"/>
      <c r="Z523" s="224"/>
      <c r="AA523" s="225"/>
      <c r="AB523" s="225"/>
      <c r="AC523" s="224"/>
      <c r="AD523" s="225"/>
      <c r="AE523" s="226"/>
      <c r="AF523" s="221"/>
      <c r="AG523" s="226"/>
      <c r="AH523" s="226"/>
      <c r="AI523" s="221"/>
      <c r="AJ523" s="226"/>
      <c r="AK523" s="226"/>
      <c r="AL523" s="224"/>
      <c r="AM523" s="225"/>
      <c r="AN523" s="225"/>
      <c r="AO523" s="224"/>
      <c r="AP523" s="224"/>
      <c r="AQ523" s="225"/>
      <c r="AR523" s="229"/>
    </row>
    <row r="524" spans="1:44" ht="54" hidden="1" customHeight="1" x14ac:dyDescent="0.25">
      <c r="A524" s="829"/>
      <c r="B524" s="830"/>
      <c r="C524" s="831"/>
      <c r="D524" s="227" t="s">
        <v>2</v>
      </c>
      <c r="E524" s="203">
        <f t="shared" ref="E524:E528" si="1305">H524+K524+N524+Q524+T524+W524+Z524+AC524+AF524+AI524+AL524+AO524</f>
        <v>0</v>
      </c>
      <c r="F524" s="203">
        <f t="shared" ref="F524:F528" si="1306">I524+L524+O524+R524+U524+X524+AA524+AD524+AG524+AJ524+AM524+AP524</f>
        <v>0</v>
      </c>
      <c r="G524" s="235"/>
      <c r="H524" s="224"/>
      <c r="I524" s="224"/>
      <c r="J524" s="225"/>
      <c r="K524" s="224"/>
      <c r="L524" s="224"/>
      <c r="M524" s="224"/>
      <c r="N524" s="224"/>
      <c r="O524" s="224"/>
      <c r="P524" s="224"/>
      <c r="Q524" s="221"/>
      <c r="R524" s="221"/>
      <c r="S524" s="221"/>
      <c r="T524" s="224"/>
      <c r="U524" s="224"/>
      <c r="V524" s="224"/>
      <c r="W524" s="224"/>
      <c r="X524" s="224"/>
      <c r="Y524" s="224"/>
      <c r="Z524" s="224"/>
      <c r="AA524" s="225"/>
      <c r="AB524" s="225"/>
      <c r="AC524" s="224"/>
      <c r="AD524" s="225"/>
      <c r="AE524" s="226"/>
      <c r="AF524" s="221"/>
      <c r="AG524" s="226"/>
      <c r="AH524" s="226"/>
      <c r="AI524" s="221"/>
      <c r="AJ524" s="226"/>
      <c r="AK524" s="226"/>
      <c r="AL524" s="224"/>
      <c r="AM524" s="225"/>
      <c r="AN524" s="225"/>
      <c r="AO524" s="224"/>
      <c r="AP524" s="224"/>
      <c r="AQ524" s="225"/>
      <c r="AR524" s="229"/>
    </row>
    <row r="525" spans="1:44" ht="54" hidden="1" customHeight="1" thickBot="1" x14ac:dyDescent="0.3">
      <c r="A525" s="829"/>
      <c r="B525" s="830"/>
      <c r="C525" s="831"/>
      <c r="D525" s="227" t="s">
        <v>284</v>
      </c>
      <c r="E525" s="203">
        <f t="shared" si="1305"/>
        <v>0</v>
      </c>
      <c r="F525" s="203">
        <f t="shared" si="1306"/>
        <v>0</v>
      </c>
      <c r="G525" s="236"/>
      <c r="H525" s="224"/>
      <c r="I525" s="224"/>
      <c r="J525" s="225"/>
      <c r="K525" s="224"/>
      <c r="L525" s="224"/>
      <c r="M525" s="225"/>
      <c r="N525" s="224"/>
      <c r="O525" s="224"/>
      <c r="P525" s="225"/>
      <c r="Q525" s="221"/>
      <c r="R525" s="221"/>
      <c r="S525" s="226"/>
      <c r="T525" s="224"/>
      <c r="U525" s="224"/>
      <c r="V525" s="225"/>
      <c r="W525" s="224"/>
      <c r="X525" s="224"/>
      <c r="Y525" s="225"/>
      <c r="Z525" s="224"/>
      <c r="AA525" s="225"/>
      <c r="AB525" s="225"/>
      <c r="AC525" s="224"/>
      <c r="AD525" s="225"/>
      <c r="AE525" s="226"/>
      <c r="AF525" s="221"/>
      <c r="AG525" s="226"/>
      <c r="AH525" s="226"/>
      <c r="AI525" s="221"/>
      <c r="AJ525" s="240"/>
      <c r="AK525" s="230"/>
      <c r="AL525" s="224"/>
      <c r="AM525" s="225"/>
      <c r="AN525" s="225"/>
      <c r="AO525" s="225"/>
      <c r="AP525" s="225"/>
      <c r="AQ525" s="225"/>
      <c r="AR525" s="231"/>
    </row>
    <row r="526" spans="1:44" ht="54" hidden="1" customHeight="1" x14ac:dyDescent="0.25">
      <c r="A526" s="829"/>
      <c r="B526" s="830"/>
      <c r="C526" s="831"/>
      <c r="D526" s="227" t="s">
        <v>292</v>
      </c>
      <c r="E526" s="200">
        <f t="shared" si="1305"/>
        <v>0</v>
      </c>
      <c r="F526" s="200">
        <f t="shared" si="1306"/>
        <v>0</v>
      </c>
      <c r="G526" s="225"/>
      <c r="H526" s="224"/>
      <c r="I526" s="224"/>
      <c r="J526" s="225"/>
      <c r="K526" s="224"/>
      <c r="L526" s="224"/>
      <c r="M526" s="225"/>
      <c r="N526" s="224"/>
      <c r="O526" s="224"/>
      <c r="P526" s="225"/>
      <c r="Q526" s="221"/>
      <c r="R526" s="221"/>
      <c r="S526" s="226"/>
      <c r="T526" s="224"/>
      <c r="U526" s="224"/>
      <c r="V526" s="225"/>
      <c r="W526" s="224"/>
      <c r="X526" s="224"/>
      <c r="Y526" s="225"/>
      <c r="Z526" s="224"/>
      <c r="AA526" s="225"/>
      <c r="AB526" s="225"/>
      <c r="AC526" s="224"/>
      <c r="AD526" s="225"/>
      <c r="AE526" s="226"/>
      <c r="AF526" s="221"/>
      <c r="AG526" s="226"/>
      <c r="AH526" s="226"/>
      <c r="AI526" s="221"/>
      <c r="AJ526" s="226"/>
      <c r="AK526" s="226"/>
      <c r="AL526" s="224"/>
      <c r="AM526" s="225"/>
      <c r="AN526" s="225"/>
      <c r="AO526" s="225"/>
      <c r="AP526" s="225"/>
      <c r="AQ526" s="225"/>
      <c r="AR526" s="229"/>
    </row>
    <row r="527" spans="1:44" ht="54" hidden="1" customHeight="1" x14ac:dyDescent="0.25">
      <c r="A527" s="829"/>
      <c r="B527" s="830"/>
      <c r="C527" s="831"/>
      <c r="D527" s="227" t="s">
        <v>285</v>
      </c>
      <c r="E527" s="203">
        <f t="shared" si="1305"/>
        <v>0</v>
      </c>
      <c r="F527" s="203">
        <f t="shared" si="1306"/>
        <v>0</v>
      </c>
      <c r="G527" s="225"/>
      <c r="H527" s="224"/>
      <c r="I527" s="224"/>
      <c r="J527" s="225"/>
      <c r="K527" s="224"/>
      <c r="L527" s="224"/>
      <c r="M527" s="225"/>
      <c r="N527" s="224"/>
      <c r="O527" s="224"/>
      <c r="P527" s="225"/>
      <c r="Q527" s="221"/>
      <c r="R527" s="221"/>
      <c r="S527" s="226"/>
      <c r="T527" s="224"/>
      <c r="U527" s="224"/>
      <c r="V527" s="225"/>
      <c r="W527" s="224"/>
      <c r="X527" s="224"/>
      <c r="Y527" s="225"/>
      <c r="Z527" s="224"/>
      <c r="AA527" s="225"/>
      <c r="AB527" s="225"/>
      <c r="AC527" s="224"/>
      <c r="AD527" s="225"/>
      <c r="AE527" s="226"/>
      <c r="AF527" s="221"/>
      <c r="AG527" s="226"/>
      <c r="AH527" s="226"/>
      <c r="AI527" s="221"/>
      <c r="AJ527" s="226"/>
      <c r="AK527" s="226"/>
      <c r="AL527" s="224"/>
      <c r="AM527" s="225"/>
      <c r="AN527" s="225"/>
      <c r="AO527" s="225"/>
      <c r="AP527" s="225"/>
      <c r="AQ527" s="225"/>
      <c r="AR527" s="229"/>
    </row>
    <row r="528" spans="1:44" ht="54" hidden="1" customHeight="1" x14ac:dyDescent="0.25">
      <c r="A528" s="832"/>
      <c r="B528" s="833"/>
      <c r="C528" s="834"/>
      <c r="D528" s="223" t="s">
        <v>43</v>
      </c>
      <c r="E528" s="203">
        <f t="shared" si="1305"/>
        <v>0</v>
      </c>
      <c r="F528" s="203">
        <f t="shared" si="1306"/>
        <v>0</v>
      </c>
      <c r="G528" s="225"/>
      <c r="H528" s="224"/>
      <c r="I528" s="224"/>
      <c r="J528" s="225"/>
      <c r="K528" s="224"/>
      <c r="L528" s="224"/>
      <c r="M528" s="224"/>
      <c r="N528" s="224"/>
      <c r="O528" s="224"/>
      <c r="P528" s="224"/>
      <c r="Q528" s="221"/>
      <c r="R528" s="221"/>
      <c r="S528" s="221"/>
      <c r="T528" s="224"/>
      <c r="U528" s="224"/>
      <c r="V528" s="224"/>
      <c r="W528" s="224"/>
      <c r="X528" s="224"/>
      <c r="Y528" s="224"/>
      <c r="Z528" s="224"/>
      <c r="AA528" s="225"/>
      <c r="AB528" s="225"/>
      <c r="AC528" s="224"/>
      <c r="AD528" s="225"/>
      <c r="AE528" s="226"/>
      <c r="AF528" s="221"/>
      <c r="AG528" s="226"/>
      <c r="AH528" s="226"/>
      <c r="AI528" s="221"/>
      <c r="AJ528" s="226"/>
      <c r="AK528" s="226"/>
      <c r="AL528" s="224"/>
      <c r="AM528" s="225"/>
      <c r="AN528" s="225"/>
      <c r="AO528" s="224"/>
      <c r="AP528" s="224"/>
      <c r="AQ528" s="225"/>
      <c r="AR528" s="229"/>
    </row>
    <row r="529" spans="1:44" s="285" customFormat="1" ht="54.75" customHeight="1" x14ac:dyDescent="0.25">
      <c r="A529" s="659" t="s">
        <v>526</v>
      </c>
      <c r="B529" s="660"/>
      <c r="C529" s="661"/>
      <c r="D529" s="533" t="s">
        <v>41</v>
      </c>
      <c r="E529" s="504">
        <f>E532</f>
        <v>6333.6</v>
      </c>
      <c r="F529" s="504">
        <f>F532</f>
        <v>6328.7</v>
      </c>
      <c r="G529" s="464"/>
      <c r="H529" s="464"/>
      <c r="I529" s="464"/>
      <c r="J529" s="472"/>
      <c r="K529" s="464">
        <f>K530+K531+K532+K534+K535</f>
        <v>0</v>
      </c>
      <c r="L529" s="464">
        <f>L530+L531+L532+L534+L535</f>
        <v>0</v>
      </c>
      <c r="M529" s="464">
        <v>0</v>
      </c>
      <c r="N529" s="464"/>
      <c r="O529" s="464"/>
      <c r="P529" s="464"/>
      <c r="Q529" s="464">
        <f>Q531</f>
        <v>0</v>
      </c>
      <c r="R529" s="464"/>
      <c r="S529" s="464"/>
      <c r="T529" s="464"/>
      <c r="U529" s="464"/>
      <c r="V529" s="464"/>
      <c r="W529" s="464">
        <f>W532</f>
        <v>6333.6</v>
      </c>
      <c r="X529" s="464">
        <f>X532</f>
        <v>6328.7</v>
      </c>
      <c r="Y529" s="464"/>
      <c r="Z529" s="464"/>
      <c r="AA529" s="472"/>
      <c r="AB529" s="472"/>
      <c r="AC529" s="464"/>
      <c r="AD529" s="472"/>
      <c r="AE529" s="472"/>
      <c r="AF529" s="464"/>
      <c r="AG529" s="472"/>
      <c r="AH529" s="472"/>
      <c r="AI529" s="464"/>
      <c r="AJ529" s="464"/>
      <c r="AK529" s="466"/>
      <c r="AL529" s="464"/>
      <c r="AM529" s="472"/>
      <c r="AN529" s="472"/>
      <c r="AO529" s="464"/>
      <c r="AP529" s="464"/>
      <c r="AQ529" s="472"/>
      <c r="AR529" s="534"/>
    </row>
    <row r="530" spans="1:44" s="285" customFormat="1" ht="147" customHeight="1" x14ac:dyDescent="0.25">
      <c r="A530" s="662"/>
      <c r="B530" s="663"/>
      <c r="C530" s="664"/>
      <c r="D530" s="533" t="s">
        <v>37</v>
      </c>
      <c r="E530" s="464">
        <f>H530+K530+N530+Q530+T530+W530+Z530+AC530+AF530+AI530+AL530+AO530</f>
        <v>0</v>
      </c>
      <c r="F530" s="464">
        <f>I530+L530+O530+R530+U530+X530+AA530+AD530+AG530+AJ530+AM530+AP530</f>
        <v>0</v>
      </c>
      <c r="G530" s="472"/>
      <c r="H530" s="464"/>
      <c r="I530" s="464"/>
      <c r="J530" s="472"/>
      <c r="K530" s="464"/>
      <c r="L530" s="464"/>
      <c r="M530" s="464"/>
      <c r="N530" s="464"/>
      <c r="O530" s="464"/>
      <c r="P530" s="464"/>
      <c r="Q530" s="464"/>
      <c r="R530" s="464"/>
      <c r="S530" s="464"/>
      <c r="T530" s="464"/>
      <c r="U530" s="464"/>
      <c r="V530" s="464"/>
      <c r="W530" s="464"/>
      <c r="X530" s="464"/>
      <c r="Y530" s="464"/>
      <c r="Z530" s="464"/>
      <c r="AA530" s="472"/>
      <c r="AB530" s="472"/>
      <c r="AC530" s="464"/>
      <c r="AD530" s="472"/>
      <c r="AE530" s="472"/>
      <c r="AF530" s="464"/>
      <c r="AG530" s="472"/>
      <c r="AH530" s="472"/>
      <c r="AI530" s="464"/>
      <c r="AJ530" s="472"/>
      <c r="AK530" s="472"/>
      <c r="AL530" s="464"/>
      <c r="AM530" s="472"/>
      <c r="AN530" s="472"/>
      <c r="AO530" s="464"/>
      <c r="AP530" s="464"/>
      <c r="AQ530" s="472"/>
      <c r="AR530" s="534"/>
    </row>
    <row r="531" spans="1:44" s="285" customFormat="1" ht="155.25" customHeight="1" x14ac:dyDescent="0.25">
      <c r="A531" s="662"/>
      <c r="B531" s="663"/>
      <c r="C531" s="664"/>
      <c r="D531" s="576" t="s">
        <v>2</v>
      </c>
      <c r="E531" s="464">
        <f t="shared" ref="E531:E535" si="1307">H531+K531+N531+Q531+T531+W531+Z531+AC531+AF531+AI531+AL531+AO531</f>
        <v>0</v>
      </c>
      <c r="F531" s="464">
        <f t="shared" ref="F531:F535" si="1308">I531+L531+O531+R531+U531+X531+AA531+AD531+AG531+AJ531+AM531+AP531</f>
        <v>0</v>
      </c>
      <c r="G531" s="472"/>
      <c r="H531" s="464"/>
      <c r="I531" s="464"/>
      <c r="J531" s="472"/>
      <c r="K531" s="464">
        <f>K157</f>
        <v>0</v>
      </c>
      <c r="L531" s="464">
        <f>L157</f>
        <v>0</v>
      </c>
      <c r="M531" s="464"/>
      <c r="N531" s="464">
        <f>N157</f>
        <v>0</v>
      </c>
      <c r="O531" s="464"/>
      <c r="P531" s="464"/>
      <c r="Q531" s="464">
        <f>Q157</f>
        <v>0</v>
      </c>
      <c r="R531" s="464"/>
      <c r="S531" s="464"/>
      <c r="T531" s="464">
        <f>T157</f>
        <v>0</v>
      </c>
      <c r="U531" s="464"/>
      <c r="V531" s="464"/>
      <c r="W531" s="464">
        <f>W157</f>
        <v>0</v>
      </c>
      <c r="X531" s="464"/>
      <c r="Y531" s="464"/>
      <c r="Z531" s="464">
        <f>Z157</f>
        <v>0</v>
      </c>
      <c r="AA531" s="472"/>
      <c r="AB531" s="472"/>
      <c r="AC531" s="464">
        <f>AC157</f>
        <v>0</v>
      </c>
      <c r="AD531" s="472"/>
      <c r="AE531" s="472"/>
      <c r="AF531" s="464">
        <f>AF157</f>
        <v>0</v>
      </c>
      <c r="AG531" s="472"/>
      <c r="AH531" s="472"/>
      <c r="AI531" s="464">
        <f>AI157</f>
        <v>0</v>
      </c>
      <c r="AJ531" s="472"/>
      <c r="AK531" s="472"/>
      <c r="AL531" s="464">
        <f>AL157</f>
        <v>0</v>
      </c>
      <c r="AM531" s="472"/>
      <c r="AN531" s="472"/>
      <c r="AO531" s="464">
        <f>AO157</f>
        <v>0</v>
      </c>
      <c r="AP531" s="464"/>
      <c r="AQ531" s="472"/>
      <c r="AR531" s="534"/>
    </row>
    <row r="532" spans="1:44" s="285" customFormat="1" ht="108" customHeight="1" thickBot="1" x14ac:dyDescent="0.3">
      <c r="A532" s="662"/>
      <c r="B532" s="663"/>
      <c r="C532" s="664"/>
      <c r="D532" s="576" t="s">
        <v>284</v>
      </c>
      <c r="E532" s="464">
        <f t="shared" si="1307"/>
        <v>6333.6</v>
      </c>
      <c r="F532" s="464">
        <f t="shared" si="1308"/>
        <v>6328.7</v>
      </c>
      <c r="G532" s="464"/>
      <c r="H532" s="464"/>
      <c r="I532" s="464"/>
      <c r="J532" s="472"/>
      <c r="K532" s="464"/>
      <c r="L532" s="464">
        <f>L208</f>
        <v>0</v>
      </c>
      <c r="M532" s="464"/>
      <c r="N532" s="464"/>
      <c r="O532" s="464"/>
      <c r="P532" s="472"/>
      <c r="Q532" s="464"/>
      <c r="R532" s="464"/>
      <c r="S532" s="472"/>
      <c r="T532" s="464"/>
      <c r="U532" s="464"/>
      <c r="V532" s="472"/>
      <c r="W532" s="464">
        <f>W285+W278+W271+W264+W257+W250+W243</f>
        <v>6333.6</v>
      </c>
      <c r="X532" s="464">
        <f>X285+X278+X271+X264+X257+X250+X243</f>
        <v>6328.7</v>
      </c>
      <c r="Y532" s="472"/>
      <c r="Z532" s="464"/>
      <c r="AA532" s="472"/>
      <c r="AB532" s="472"/>
      <c r="AC532" s="464"/>
      <c r="AD532" s="472"/>
      <c r="AE532" s="472"/>
      <c r="AF532" s="464"/>
      <c r="AG532" s="472"/>
      <c r="AH532" s="472"/>
      <c r="AI532" s="464"/>
      <c r="AJ532" s="516"/>
      <c r="AK532" s="466"/>
      <c r="AL532" s="464"/>
      <c r="AM532" s="472"/>
      <c r="AN532" s="472"/>
      <c r="AO532" s="472"/>
      <c r="AP532" s="472"/>
      <c r="AQ532" s="472"/>
      <c r="AR532" s="535"/>
    </row>
    <row r="533" spans="1:44" s="285" customFormat="1" ht="354.75" customHeight="1" x14ac:dyDescent="0.25">
      <c r="A533" s="662"/>
      <c r="B533" s="663"/>
      <c r="C533" s="664"/>
      <c r="D533" s="576" t="s">
        <v>292</v>
      </c>
      <c r="E533" s="504">
        <f t="shared" si="1307"/>
        <v>0</v>
      </c>
      <c r="F533" s="504">
        <f t="shared" si="1308"/>
        <v>0</v>
      </c>
      <c r="G533" s="472"/>
      <c r="H533" s="464"/>
      <c r="I533" s="464"/>
      <c r="J533" s="472"/>
      <c r="K533" s="464"/>
      <c r="L533" s="464"/>
      <c r="M533" s="472"/>
      <c r="N533" s="464"/>
      <c r="O533" s="464"/>
      <c r="P533" s="472"/>
      <c r="Q533" s="464"/>
      <c r="R533" s="464"/>
      <c r="S533" s="472"/>
      <c r="T533" s="464"/>
      <c r="U533" s="464"/>
      <c r="V533" s="472"/>
      <c r="W533" s="464"/>
      <c r="X533" s="464"/>
      <c r="Y533" s="472"/>
      <c r="Z533" s="464"/>
      <c r="AA533" s="472"/>
      <c r="AB533" s="472"/>
      <c r="AC533" s="464"/>
      <c r="AD533" s="472"/>
      <c r="AE533" s="472"/>
      <c r="AF533" s="464"/>
      <c r="AG533" s="472"/>
      <c r="AH533" s="472"/>
      <c r="AI533" s="464"/>
      <c r="AJ533" s="472"/>
      <c r="AK533" s="472"/>
      <c r="AL533" s="464"/>
      <c r="AM533" s="472"/>
      <c r="AN533" s="472"/>
      <c r="AO533" s="472"/>
      <c r="AP533" s="472"/>
      <c r="AQ533" s="472"/>
      <c r="AR533" s="534"/>
    </row>
    <row r="534" spans="1:44" s="285" customFormat="1" ht="128.25" customHeight="1" x14ac:dyDescent="0.25">
      <c r="A534" s="662"/>
      <c r="B534" s="663"/>
      <c r="C534" s="664"/>
      <c r="D534" s="501" t="s">
        <v>285</v>
      </c>
      <c r="E534" s="464">
        <f t="shared" si="1307"/>
        <v>0</v>
      </c>
      <c r="F534" s="464">
        <f t="shared" si="1308"/>
        <v>0</v>
      </c>
      <c r="G534" s="510"/>
      <c r="H534" s="511"/>
      <c r="I534" s="511"/>
      <c r="J534" s="510"/>
      <c r="K534" s="511"/>
      <c r="L534" s="511"/>
      <c r="M534" s="510"/>
      <c r="N534" s="511"/>
      <c r="O534" s="511"/>
      <c r="P534" s="510"/>
      <c r="Q534" s="464"/>
      <c r="R534" s="464"/>
      <c r="S534" s="472"/>
      <c r="T534" s="511"/>
      <c r="U534" s="511"/>
      <c r="V534" s="510"/>
      <c r="W534" s="511"/>
      <c r="X534" s="511"/>
      <c r="Y534" s="510"/>
      <c r="Z534" s="511"/>
      <c r="AA534" s="510"/>
      <c r="AB534" s="510"/>
      <c r="AC534" s="511"/>
      <c r="AD534" s="510"/>
      <c r="AE534" s="472"/>
      <c r="AF534" s="464"/>
      <c r="AG534" s="472"/>
      <c r="AH534" s="472"/>
      <c r="AI534" s="464"/>
      <c r="AJ534" s="472"/>
      <c r="AK534" s="472"/>
      <c r="AL534" s="511"/>
      <c r="AM534" s="510"/>
      <c r="AN534" s="510"/>
      <c r="AO534" s="510"/>
      <c r="AP534" s="510"/>
      <c r="AQ534" s="510"/>
      <c r="AR534" s="512"/>
    </row>
    <row r="535" spans="1:44" s="285" customFormat="1" ht="136.5" customHeight="1" x14ac:dyDescent="0.25">
      <c r="A535" s="665"/>
      <c r="B535" s="666"/>
      <c r="C535" s="667"/>
      <c r="D535" s="495" t="s">
        <v>43</v>
      </c>
      <c r="E535" s="464">
        <f t="shared" si="1307"/>
        <v>0</v>
      </c>
      <c r="F535" s="464">
        <f t="shared" si="1308"/>
        <v>0</v>
      </c>
      <c r="G535" s="510"/>
      <c r="H535" s="511"/>
      <c r="I535" s="511"/>
      <c r="J535" s="510"/>
      <c r="K535" s="511"/>
      <c r="L535" s="511"/>
      <c r="M535" s="511"/>
      <c r="N535" s="511"/>
      <c r="O535" s="511"/>
      <c r="P535" s="511"/>
      <c r="Q535" s="464"/>
      <c r="R535" s="464"/>
      <c r="S535" s="464"/>
      <c r="T535" s="511"/>
      <c r="U535" s="511"/>
      <c r="V535" s="511"/>
      <c r="W535" s="511"/>
      <c r="X535" s="511"/>
      <c r="Y535" s="511"/>
      <c r="Z535" s="511"/>
      <c r="AA535" s="510"/>
      <c r="AB535" s="510"/>
      <c r="AC535" s="511"/>
      <c r="AD535" s="510"/>
      <c r="AE535" s="472"/>
      <c r="AF535" s="464"/>
      <c r="AG535" s="472"/>
      <c r="AH535" s="472"/>
      <c r="AI535" s="464"/>
      <c r="AJ535" s="472"/>
      <c r="AK535" s="472"/>
      <c r="AL535" s="511"/>
      <c r="AM535" s="510"/>
      <c r="AN535" s="510"/>
      <c r="AO535" s="511"/>
      <c r="AP535" s="511"/>
      <c r="AQ535" s="510"/>
      <c r="AR535" s="512"/>
    </row>
    <row r="536" spans="1:44" s="97" customFormat="1" ht="210.75" customHeight="1" x14ac:dyDescent="0.65">
      <c r="A536" s="260" t="s">
        <v>528</v>
      </c>
      <c r="B536" s="260"/>
      <c r="C536" s="260"/>
      <c r="D536" s="260"/>
      <c r="E536" s="260"/>
      <c r="F536" s="260"/>
      <c r="G536" s="260"/>
      <c r="H536" s="260"/>
      <c r="I536" s="190"/>
      <c r="J536" s="190"/>
      <c r="K536" s="190"/>
      <c r="L536" s="190"/>
      <c r="M536" s="190"/>
      <c r="N536" s="185"/>
      <c r="O536" s="241"/>
      <c r="P536" s="241"/>
      <c r="Q536" s="242"/>
      <c r="R536" s="242"/>
      <c r="S536" s="242"/>
      <c r="T536" s="241"/>
      <c r="U536" s="241"/>
      <c r="V536" s="241"/>
      <c r="W536" s="241"/>
      <c r="X536" s="241"/>
      <c r="Y536" s="241"/>
      <c r="Z536" s="241"/>
      <c r="AA536" s="241"/>
      <c r="AB536" s="241"/>
      <c r="AC536" s="241"/>
      <c r="AD536" s="241"/>
      <c r="AE536" s="242"/>
      <c r="AF536" s="242"/>
      <c r="AG536" s="242"/>
      <c r="AH536" s="242"/>
      <c r="AI536" s="242"/>
      <c r="AJ536" s="242"/>
      <c r="AK536" s="242"/>
      <c r="AL536" s="241"/>
      <c r="AM536" s="241"/>
      <c r="AN536" s="241"/>
      <c r="AO536" s="241"/>
      <c r="AP536" s="241"/>
      <c r="AQ536" s="241"/>
      <c r="AR536" s="241"/>
    </row>
    <row r="537" spans="1:44" ht="35.25" customHeight="1" x14ac:dyDescent="0.25">
      <c r="A537" s="261" t="s">
        <v>420</v>
      </c>
      <c r="B537" s="262"/>
      <c r="C537" s="262"/>
      <c r="D537" s="263"/>
      <c r="E537" s="264"/>
      <c r="F537" s="265"/>
      <c r="G537" s="265"/>
      <c r="H537" s="266"/>
      <c r="I537" s="187"/>
      <c r="J537" s="187"/>
      <c r="K537" s="187"/>
      <c r="L537" s="187"/>
      <c r="M537" s="187"/>
      <c r="N537" s="187"/>
      <c r="O537" s="244"/>
      <c r="P537" s="244"/>
      <c r="Q537" s="245"/>
      <c r="R537" s="245"/>
      <c r="S537" s="245"/>
      <c r="T537" s="244"/>
      <c r="U537" s="244"/>
      <c r="V537" s="244"/>
      <c r="W537" s="244"/>
      <c r="X537" s="244"/>
      <c r="Y537" s="244"/>
      <c r="Z537" s="244"/>
      <c r="AA537" s="244"/>
      <c r="AB537" s="244"/>
      <c r="AC537" s="244"/>
      <c r="AD537" s="244"/>
      <c r="AE537" s="245"/>
      <c r="AF537" s="245"/>
      <c r="AG537" s="245"/>
      <c r="AH537" s="245"/>
      <c r="AI537" s="245"/>
      <c r="AJ537" s="245"/>
      <c r="AK537" s="245"/>
      <c r="AL537" s="244"/>
      <c r="AM537" s="244"/>
      <c r="AN537" s="244"/>
      <c r="AO537" s="244"/>
      <c r="AP537" s="244"/>
      <c r="AQ537" s="244"/>
      <c r="AR537" s="246"/>
    </row>
    <row r="538" spans="1:44" ht="238.5" customHeight="1" x14ac:dyDescent="0.65">
      <c r="A538" s="687" t="s">
        <v>552</v>
      </c>
      <c r="B538" s="719"/>
      <c r="C538" s="719"/>
      <c r="D538" s="719"/>
      <c r="E538" s="719"/>
      <c r="F538" s="274" t="s">
        <v>460</v>
      </c>
      <c r="G538" s="686" t="s">
        <v>553</v>
      </c>
      <c r="H538" s="686"/>
      <c r="I538" s="686"/>
      <c r="J538" s="686"/>
      <c r="K538" s="686"/>
      <c r="L538" s="686"/>
      <c r="M538" s="686"/>
      <c r="N538" s="686"/>
      <c r="O538" s="686"/>
      <c r="P538" s="686"/>
      <c r="Q538" s="686"/>
      <c r="R538" s="686"/>
      <c r="S538" s="686"/>
      <c r="T538" s="686"/>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row>
    <row r="539" spans="1:44" ht="41.25" customHeight="1" x14ac:dyDescent="0.65">
      <c r="A539" s="261"/>
      <c r="B539" s="268" t="s">
        <v>557</v>
      </c>
      <c r="C539" s="262"/>
      <c r="D539" s="263"/>
      <c r="E539" s="264"/>
      <c r="F539" s="265"/>
      <c r="G539" s="265"/>
      <c r="H539" s="266"/>
      <c r="I539" s="720"/>
      <c r="J539" s="720"/>
      <c r="K539" s="843"/>
      <c r="L539" s="843"/>
      <c r="M539" s="843"/>
      <c r="N539" s="843"/>
      <c r="O539" s="247"/>
      <c r="P539" s="247"/>
      <c r="Q539" s="245"/>
      <c r="R539" s="245"/>
      <c r="S539" s="245"/>
      <c r="T539" s="244"/>
      <c r="U539" s="244"/>
      <c r="V539" s="244"/>
      <c r="W539" s="244"/>
      <c r="X539" s="244"/>
      <c r="Y539" s="244"/>
      <c r="Z539" s="244"/>
      <c r="AA539" s="244"/>
      <c r="AB539" s="244"/>
      <c r="AC539" s="244"/>
      <c r="AD539" s="244"/>
      <c r="AE539" s="245"/>
      <c r="AF539" s="245"/>
      <c r="AG539" s="245"/>
      <c r="AH539" s="245"/>
      <c r="AI539" s="245"/>
      <c r="AJ539" s="245"/>
      <c r="AK539" s="245"/>
      <c r="AL539" s="244"/>
      <c r="AM539" s="244"/>
      <c r="AN539" s="244"/>
      <c r="AO539" s="244"/>
      <c r="AP539" s="244"/>
      <c r="AQ539" s="244"/>
      <c r="AR539" s="246"/>
    </row>
    <row r="540" spans="1:44" ht="15.75" customHeight="1" x14ac:dyDescent="0.25">
      <c r="A540" s="261"/>
      <c r="B540" s="262"/>
      <c r="C540" s="262"/>
      <c r="D540" s="263"/>
      <c r="E540" s="264"/>
      <c r="F540" s="265"/>
      <c r="G540" s="265"/>
      <c r="H540" s="266"/>
      <c r="I540" s="187"/>
      <c r="J540" s="187"/>
      <c r="K540" s="187"/>
      <c r="L540" s="187"/>
      <c r="M540" s="187"/>
      <c r="N540" s="187"/>
      <c r="O540" s="244"/>
      <c r="P540" s="244"/>
      <c r="Q540" s="245"/>
      <c r="R540" s="245"/>
      <c r="S540" s="245"/>
      <c r="T540" s="244"/>
      <c r="U540" s="244"/>
      <c r="V540" s="244"/>
      <c r="W540" s="244"/>
      <c r="X540" s="244"/>
      <c r="Y540" s="244"/>
      <c r="Z540" s="244"/>
      <c r="AA540" s="244"/>
      <c r="AB540" s="244"/>
      <c r="AC540" s="244"/>
      <c r="AD540" s="244"/>
      <c r="AE540" s="245"/>
      <c r="AF540" s="245"/>
      <c r="AG540" s="245"/>
      <c r="AH540" s="245"/>
      <c r="AI540" s="245"/>
      <c r="AJ540" s="245"/>
      <c r="AK540" s="245"/>
      <c r="AL540" s="244"/>
      <c r="AM540" s="244"/>
      <c r="AN540" s="244"/>
      <c r="AO540" s="244"/>
      <c r="AP540" s="244"/>
      <c r="AQ540" s="244"/>
      <c r="AR540" s="246"/>
    </row>
    <row r="541" spans="1:44" ht="84.75" customHeight="1" x14ac:dyDescent="0.65">
      <c r="A541" s="687" t="s">
        <v>554</v>
      </c>
      <c r="B541" s="687"/>
      <c r="C541" s="687"/>
      <c r="D541" s="687"/>
      <c r="E541" s="687"/>
      <c r="F541" s="687"/>
      <c r="G541" s="265"/>
      <c r="H541" s="263"/>
      <c r="I541" s="186"/>
      <c r="J541" s="186"/>
      <c r="K541" s="186"/>
      <c r="L541" s="186"/>
      <c r="M541" s="186"/>
      <c r="N541" s="186"/>
      <c r="O541" s="243"/>
      <c r="P541" s="243"/>
      <c r="Q541" s="248"/>
      <c r="R541" s="248"/>
      <c r="S541" s="248"/>
      <c r="T541" s="243"/>
      <c r="U541" s="243"/>
      <c r="V541" s="243"/>
      <c r="W541" s="243"/>
      <c r="X541" s="243"/>
      <c r="Y541" s="243"/>
      <c r="Z541" s="243"/>
      <c r="AA541" s="243"/>
      <c r="AB541" s="243"/>
      <c r="AC541" s="243"/>
      <c r="AD541" s="243"/>
      <c r="AE541" s="248"/>
      <c r="AF541" s="248"/>
      <c r="AG541" s="248"/>
      <c r="AH541" s="248"/>
      <c r="AI541" s="248"/>
      <c r="AJ541" s="248"/>
      <c r="AK541" s="248"/>
      <c r="AL541" s="243"/>
      <c r="AM541" s="243"/>
      <c r="AN541" s="243"/>
      <c r="AO541" s="243"/>
      <c r="AP541" s="243"/>
      <c r="AQ541" s="243"/>
      <c r="AR541" s="246"/>
    </row>
    <row r="542" spans="1:44" ht="105.75" customHeight="1" x14ac:dyDescent="0.65">
      <c r="A542" s="844" t="s">
        <v>426</v>
      </c>
      <c r="B542" s="844"/>
      <c r="C542" s="844"/>
      <c r="D542" s="844"/>
      <c r="E542" s="844"/>
      <c r="F542" s="267" t="s">
        <v>460</v>
      </c>
      <c r="G542" s="687" t="s">
        <v>555</v>
      </c>
      <c r="H542" s="687"/>
      <c r="I542" s="687"/>
      <c r="J542" s="687"/>
      <c r="K542" s="687"/>
      <c r="L542" s="687"/>
      <c r="M542" s="687"/>
      <c r="N542" s="687"/>
      <c r="O542" s="687"/>
      <c r="P542" s="687"/>
      <c r="Q542" s="687"/>
      <c r="R542" s="687"/>
      <c r="S542" s="687"/>
      <c r="T542" s="687"/>
      <c r="U542" s="687"/>
      <c r="V542" s="687"/>
      <c r="W542" s="687"/>
      <c r="X542" s="687"/>
      <c r="Y542" s="687"/>
      <c r="Z542" s="687"/>
      <c r="AA542" s="687"/>
      <c r="AB542" s="687"/>
      <c r="AC542" s="687"/>
      <c r="AD542" s="687"/>
      <c r="AE542" s="687"/>
      <c r="AF542" s="687"/>
      <c r="AG542" s="687"/>
      <c r="AH542" s="687"/>
      <c r="AI542" s="687"/>
      <c r="AJ542" s="687"/>
      <c r="AK542" s="687"/>
      <c r="AL542" s="687"/>
      <c r="AM542" s="687"/>
      <c r="AN542" s="687"/>
      <c r="AO542" s="687"/>
      <c r="AP542" s="687"/>
      <c r="AQ542" s="687"/>
      <c r="AR542" s="687"/>
    </row>
    <row r="543" spans="1:44" ht="39.75" customHeight="1" x14ac:dyDescent="0.65">
      <c r="A543" s="269"/>
      <c r="B543" s="268" t="s">
        <v>556</v>
      </c>
      <c r="C543" s="270"/>
      <c r="D543" s="271"/>
      <c r="E543" s="268"/>
      <c r="F543" s="272"/>
      <c r="G543" s="272"/>
      <c r="H543" s="273"/>
      <c r="I543" s="188"/>
      <c r="J543" s="189"/>
      <c r="K543" s="189"/>
      <c r="L543" s="189"/>
      <c r="M543" s="189"/>
      <c r="N543" s="189"/>
      <c r="O543" s="250"/>
      <c r="P543" s="250"/>
      <c r="Q543" s="253"/>
      <c r="R543" s="253"/>
      <c r="S543" s="253"/>
      <c r="T543" s="251"/>
      <c r="U543" s="251"/>
      <c r="V543" s="251"/>
      <c r="W543" s="251"/>
      <c r="X543" s="251"/>
      <c r="Y543" s="251"/>
      <c r="Z543" s="251"/>
      <c r="AA543" s="251"/>
      <c r="AB543" s="251"/>
      <c r="AC543" s="251"/>
      <c r="AD543" s="251"/>
      <c r="AE543" s="252"/>
      <c r="AF543" s="252"/>
      <c r="AG543" s="252"/>
      <c r="AH543" s="252"/>
      <c r="AI543" s="253"/>
      <c r="AJ543" s="253"/>
      <c r="AK543" s="253"/>
      <c r="AL543" s="251"/>
      <c r="AM543" s="251"/>
      <c r="AN543" s="251"/>
      <c r="AO543" s="246"/>
      <c r="AP543" s="246"/>
      <c r="AQ543" s="246"/>
      <c r="AR543" s="246"/>
    </row>
    <row r="544" spans="1:44" ht="63.75" customHeight="1" x14ac:dyDescent="0.25">
      <c r="A544" s="254"/>
      <c r="B544" s="250"/>
      <c r="C544" s="250"/>
      <c r="D544" s="249"/>
      <c r="E544" s="255"/>
      <c r="F544" s="255"/>
      <c r="G544" s="255"/>
      <c r="H544" s="250"/>
      <c r="I544" s="250"/>
      <c r="J544" s="250"/>
      <c r="K544" s="250"/>
      <c r="L544" s="250"/>
      <c r="M544" s="250"/>
      <c r="N544" s="250"/>
      <c r="O544" s="250"/>
      <c r="P544" s="250"/>
      <c r="Q544" s="253"/>
      <c r="R544" s="253"/>
      <c r="S544" s="253"/>
      <c r="T544" s="251"/>
      <c r="U544" s="251"/>
      <c r="V544" s="251"/>
      <c r="W544" s="251"/>
      <c r="X544" s="251"/>
      <c r="Y544" s="251"/>
      <c r="Z544" s="251"/>
      <c r="AA544" s="251"/>
      <c r="AB544" s="251"/>
      <c r="AC544" s="251"/>
      <c r="AD544" s="251"/>
      <c r="AE544" s="252"/>
      <c r="AF544" s="252"/>
      <c r="AG544" s="252"/>
      <c r="AH544" s="252"/>
      <c r="AI544" s="253"/>
      <c r="AJ544" s="253"/>
      <c r="AK544" s="253"/>
      <c r="AL544" s="251"/>
      <c r="AM544" s="251"/>
      <c r="AN544" s="251"/>
      <c r="AO544" s="246"/>
      <c r="AP544" s="246"/>
      <c r="AQ544" s="246"/>
      <c r="AR544" s="246"/>
    </row>
    <row r="545" spans="1:44" ht="63.75" customHeight="1" x14ac:dyDescent="0.25">
      <c r="A545" s="250"/>
      <c r="B545" s="250"/>
      <c r="C545" s="250"/>
      <c r="D545" s="249"/>
      <c r="E545" s="255"/>
      <c r="F545" s="255"/>
      <c r="G545" s="255"/>
      <c r="H545" s="250"/>
      <c r="I545" s="250"/>
      <c r="J545" s="250"/>
      <c r="K545" s="250"/>
      <c r="L545" s="250"/>
      <c r="M545" s="250"/>
      <c r="N545" s="250"/>
      <c r="O545" s="250"/>
      <c r="P545" s="250"/>
      <c r="Q545" s="253"/>
      <c r="R545" s="253"/>
      <c r="S545" s="253"/>
      <c r="T545" s="250"/>
      <c r="U545" s="250"/>
      <c r="V545" s="250"/>
      <c r="W545" s="250"/>
      <c r="X545" s="250"/>
      <c r="Y545" s="250"/>
      <c r="Z545" s="250"/>
      <c r="AA545" s="250"/>
      <c r="AB545" s="250"/>
      <c r="AC545" s="250"/>
      <c r="AD545" s="250"/>
      <c r="AE545" s="253"/>
      <c r="AF545" s="253"/>
      <c r="AG545" s="253"/>
      <c r="AH545" s="253"/>
      <c r="AI545" s="253"/>
      <c r="AJ545" s="253"/>
      <c r="AK545" s="253"/>
      <c r="AL545" s="250"/>
      <c r="AM545" s="250"/>
      <c r="AN545" s="250"/>
      <c r="AO545" s="250"/>
      <c r="AP545" s="250"/>
      <c r="AQ545" s="250"/>
      <c r="AR545" s="246"/>
    </row>
    <row r="547" spans="1:44" ht="63.75" customHeight="1" x14ac:dyDescent="0.3">
      <c r="A547" s="124"/>
      <c r="B547" s="106"/>
      <c r="C547" s="106"/>
      <c r="D547" s="109"/>
      <c r="E547" s="110"/>
      <c r="F547" s="110"/>
      <c r="G547" s="110"/>
      <c r="H547" s="106"/>
      <c r="I547" s="106"/>
      <c r="J547" s="106"/>
      <c r="K547" s="106"/>
      <c r="L547" s="106"/>
      <c r="M547" s="106"/>
      <c r="N547" s="106"/>
      <c r="O547" s="106"/>
      <c r="P547" s="106"/>
      <c r="Q547" s="171"/>
      <c r="R547" s="171"/>
      <c r="S547" s="171"/>
      <c r="T547" s="107"/>
      <c r="U547" s="107"/>
      <c r="V547" s="107"/>
      <c r="W547" s="107"/>
      <c r="X547" s="107"/>
      <c r="Y547" s="107"/>
      <c r="Z547" s="107"/>
      <c r="AA547" s="107"/>
      <c r="AB547" s="107"/>
      <c r="AC547" s="107"/>
      <c r="AD547" s="107"/>
      <c r="AE547" s="167"/>
      <c r="AF547" s="167"/>
      <c r="AG547" s="167"/>
      <c r="AH547" s="167"/>
      <c r="AI547" s="171"/>
      <c r="AJ547" s="171"/>
      <c r="AK547" s="171"/>
      <c r="AL547" s="107"/>
      <c r="AM547" s="107"/>
      <c r="AN547" s="107"/>
      <c r="AO547" s="111"/>
      <c r="AP547" s="95"/>
      <c r="AQ547" s="95"/>
    </row>
    <row r="548" spans="1:44" ht="63.75" customHeight="1" x14ac:dyDescent="0.25">
      <c r="A548" s="99"/>
      <c r="T548" s="100"/>
      <c r="U548" s="100"/>
      <c r="V548" s="100"/>
      <c r="W548" s="100"/>
      <c r="X548" s="100"/>
      <c r="Y548" s="100"/>
      <c r="Z548" s="100"/>
      <c r="AA548" s="100"/>
      <c r="AB548" s="100"/>
      <c r="AC548" s="100"/>
      <c r="AD548" s="100"/>
      <c r="AE548" s="168"/>
      <c r="AF548" s="168"/>
      <c r="AG548" s="168"/>
      <c r="AH548" s="168"/>
      <c r="AL548" s="100"/>
      <c r="AM548" s="100"/>
      <c r="AN548" s="100"/>
      <c r="AO548" s="95"/>
      <c r="AP548" s="95"/>
      <c r="AQ548" s="95"/>
    </row>
    <row r="549" spans="1:44" ht="63.75" customHeight="1" x14ac:dyDescent="0.25">
      <c r="A549" s="99"/>
      <c r="T549" s="100"/>
      <c r="U549" s="100"/>
      <c r="V549" s="100"/>
      <c r="W549" s="100"/>
      <c r="X549" s="100"/>
      <c r="Y549" s="100"/>
      <c r="Z549" s="100"/>
      <c r="AA549" s="100"/>
      <c r="AB549" s="100"/>
      <c r="AC549" s="100"/>
      <c r="AD549" s="100"/>
      <c r="AE549" s="168"/>
      <c r="AF549" s="168"/>
      <c r="AG549" s="168"/>
      <c r="AH549" s="168"/>
      <c r="AL549" s="100"/>
      <c r="AM549" s="100"/>
      <c r="AN549" s="100"/>
      <c r="AO549" s="95"/>
      <c r="AP549" s="95"/>
      <c r="AQ549" s="95"/>
    </row>
    <row r="550" spans="1:44" ht="63.75" customHeight="1" x14ac:dyDescent="0.25">
      <c r="A550" s="99"/>
      <c r="T550" s="100"/>
      <c r="U550" s="100"/>
      <c r="V550" s="100"/>
      <c r="W550" s="100"/>
      <c r="X550" s="100"/>
      <c r="Y550" s="100"/>
      <c r="Z550" s="100"/>
      <c r="AA550" s="100"/>
      <c r="AB550" s="100"/>
      <c r="AC550" s="100"/>
      <c r="AD550" s="100"/>
      <c r="AE550" s="168"/>
      <c r="AF550" s="168"/>
      <c r="AG550" s="168"/>
      <c r="AH550" s="168"/>
      <c r="AL550" s="100"/>
      <c r="AM550" s="100"/>
      <c r="AN550" s="100"/>
      <c r="AO550" s="95"/>
      <c r="AP550" s="95"/>
      <c r="AQ550" s="95"/>
    </row>
    <row r="551" spans="1:44" ht="63.75" customHeight="1" x14ac:dyDescent="0.25">
      <c r="A551" s="99"/>
      <c r="T551" s="100"/>
      <c r="U551" s="100"/>
      <c r="V551" s="100"/>
      <c r="W551" s="100"/>
      <c r="X551" s="100"/>
      <c r="Y551" s="100"/>
      <c r="Z551" s="100"/>
      <c r="AA551" s="100"/>
      <c r="AB551" s="100"/>
      <c r="AC551" s="100"/>
      <c r="AD551" s="100"/>
      <c r="AE551" s="168"/>
      <c r="AF551" s="168"/>
      <c r="AG551" s="168"/>
      <c r="AH551" s="168"/>
      <c r="AL551" s="100"/>
      <c r="AM551" s="100"/>
      <c r="AN551" s="100"/>
      <c r="AO551" s="95"/>
      <c r="AP551" s="95"/>
      <c r="AQ551" s="95"/>
    </row>
    <row r="552" spans="1:44" ht="63.75" customHeight="1" x14ac:dyDescent="0.25">
      <c r="A552" s="101"/>
      <c r="T552" s="100"/>
      <c r="U552" s="100"/>
      <c r="V552" s="100"/>
      <c r="W552" s="100"/>
      <c r="X552" s="100"/>
      <c r="Y552" s="100"/>
      <c r="Z552" s="100"/>
      <c r="AA552" s="100"/>
      <c r="AB552" s="100"/>
      <c r="AC552" s="100"/>
      <c r="AD552" s="100"/>
      <c r="AE552" s="168"/>
      <c r="AF552" s="168"/>
      <c r="AG552" s="168"/>
      <c r="AH552" s="168"/>
      <c r="AL552" s="100"/>
      <c r="AM552" s="100"/>
      <c r="AN552" s="100"/>
      <c r="AO552" s="95"/>
      <c r="AP552" s="95"/>
      <c r="AQ552" s="95"/>
    </row>
    <row r="553" spans="1:44" ht="63.75" customHeight="1" x14ac:dyDescent="0.25">
      <c r="A553" s="99"/>
      <c r="T553" s="100"/>
      <c r="U553" s="100"/>
      <c r="V553" s="100"/>
      <c r="W553" s="100"/>
      <c r="X553" s="100"/>
      <c r="Y553" s="100"/>
      <c r="Z553" s="100"/>
      <c r="AA553" s="100"/>
      <c r="AB553" s="100"/>
      <c r="AC553" s="100"/>
      <c r="AD553" s="100"/>
      <c r="AE553" s="168"/>
      <c r="AF553" s="168"/>
      <c r="AG553" s="168"/>
      <c r="AH553" s="168"/>
      <c r="AL553" s="100"/>
      <c r="AM553" s="100"/>
      <c r="AN553" s="100"/>
      <c r="AO553" s="95"/>
      <c r="AP553" s="95"/>
      <c r="AQ553" s="95"/>
    </row>
    <row r="554" spans="1:44" ht="63.75" customHeight="1" x14ac:dyDescent="0.25">
      <c r="A554" s="99"/>
      <c r="T554" s="100"/>
      <c r="U554" s="100"/>
      <c r="V554" s="100"/>
      <c r="W554" s="100"/>
      <c r="X554" s="100"/>
      <c r="Y554" s="100"/>
      <c r="Z554" s="100"/>
      <c r="AA554" s="100"/>
      <c r="AB554" s="100"/>
      <c r="AC554" s="100"/>
      <c r="AD554" s="100"/>
      <c r="AE554" s="168"/>
      <c r="AF554" s="168"/>
      <c r="AG554" s="168"/>
      <c r="AH554" s="168"/>
      <c r="AL554" s="100"/>
      <c r="AM554" s="100"/>
      <c r="AN554" s="100"/>
      <c r="AO554" s="95"/>
      <c r="AP554" s="95"/>
      <c r="AQ554" s="95"/>
    </row>
    <row r="555" spans="1:44" ht="63.75" customHeight="1" x14ac:dyDescent="0.25">
      <c r="A555" s="99"/>
      <c r="T555" s="100"/>
      <c r="U555" s="100"/>
      <c r="V555" s="100"/>
      <c r="W555" s="100"/>
      <c r="X555" s="100"/>
      <c r="Y555" s="100"/>
      <c r="Z555" s="100"/>
      <c r="AA555" s="100"/>
      <c r="AB555" s="100"/>
      <c r="AC555" s="100"/>
      <c r="AD555" s="100"/>
      <c r="AE555" s="168"/>
      <c r="AF555" s="168"/>
      <c r="AG555" s="168"/>
      <c r="AH555" s="168"/>
      <c r="AL555" s="100"/>
      <c r="AM555" s="100"/>
      <c r="AN555" s="100"/>
      <c r="AO555" s="95"/>
      <c r="AP555" s="95"/>
      <c r="AQ555" s="95"/>
    </row>
    <row r="556" spans="1:44" ht="63.75" customHeight="1" x14ac:dyDescent="0.25">
      <c r="A556" s="99"/>
      <c r="T556" s="100"/>
      <c r="U556" s="100"/>
      <c r="V556" s="100"/>
      <c r="W556" s="100"/>
      <c r="X556" s="100"/>
      <c r="Y556" s="100"/>
      <c r="Z556" s="100"/>
      <c r="AA556" s="100"/>
      <c r="AB556" s="100"/>
      <c r="AC556" s="100"/>
      <c r="AD556" s="100"/>
      <c r="AE556" s="168"/>
      <c r="AF556" s="168"/>
      <c r="AG556" s="168"/>
      <c r="AH556" s="168"/>
      <c r="AL556" s="100"/>
      <c r="AM556" s="100"/>
      <c r="AN556" s="100"/>
      <c r="AO556" s="95"/>
      <c r="AP556" s="95"/>
      <c r="AQ556" s="95"/>
    </row>
    <row r="557" spans="1:44" ht="63.75" customHeight="1" x14ac:dyDescent="0.25">
      <c r="A557" s="99"/>
    </row>
    <row r="558" spans="1:44" ht="63.75" customHeight="1" x14ac:dyDescent="0.25">
      <c r="A558" s="101"/>
    </row>
    <row r="559" spans="1:44" ht="63.75" customHeight="1" x14ac:dyDescent="0.25">
      <c r="A559" s="99"/>
      <c r="T559" s="104"/>
      <c r="U559" s="104"/>
      <c r="V559" s="104"/>
      <c r="W559" s="104"/>
      <c r="X559" s="104"/>
      <c r="Y559" s="104"/>
      <c r="Z559" s="104"/>
      <c r="AA559" s="104"/>
      <c r="AB559" s="104"/>
      <c r="AC559" s="104"/>
      <c r="AD559" s="104"/>
      <c r="AE559" s="170"/>
      <c r="AF559" s="170"/>
      <c r="AG559" s="170"/>
      <c r="AH559" s="170"/>
      <c r="AL559" s="104"/>
      <c r="AM559" s="104"/>
      <c r="AN559" s="104"/>
    </row>
    <row r="560" spans="1:44" s="98" customFormat="1" ht="63.75" customHeight="1" x14ac:dyDescent="0.25">
      <c r="A560" s="99"/>
      <c r="D560" s="102"/>
      <c r="E560" s="103"/>
      <c r="F560" s="103"/>
      <c r="G560" s="103"/>
      <c r="Q560" s="169"/>
      <c r="R560" s="169"/>
      <c r="S560" s="169"/>
      <c r="T560" s="104"/>
      <c r="U560" s="104"/>
      <c r="V560" s="104"/>
      <c r="W560" s="104"/>
      <c r="X560" s="104"/>
      <c r="Y560" s="104"/>
      <c r="Z560" s="104"/>
      <c r="AA560" s="104"/>
      <c r="AB560" s="104"/>
      <c r="AC560" s="104"/>
      <c r="AD560" s="104"/>
      <c r="AE560" s="170"/>
      <c r="AF560" s="170"/>
      <c r="AG560" s="170"/>
      <c r="AH560" s="170"/>
      <c r="AI560" s="169"/>
      <c r="AJ560" s="169"/>
      <c r="AK560" s="169"/>
      <c r="AL560" s="104"/>
      <c r="AM560" s="104"/>
      <c r="AN560" s="104"/>
      <c r="AR560" s="95"/>
    </row>
    <row r="561" spans="1:44" s="98" customFormat="1" ht="63.75" customHeight="1" x14ac:dyDescent="0.25">
      <c r="A561" s="99"/>
      <c r="D561" s="102"/>
      <c r="E561" s="103"/>
      <c r="F561" s="103"/>
      <c r="G561" s="103"/>
      <c r="Q561" s="169"/>
      <c r="R561" s="169"/>
      <c r="S561" s="169"/>
      <c r="T561" s="104"/>
      <c r="U561" s="104"/>
      <c r="V561" s="104"/>
      <c r="W561" s="104"/>
      <c r="X561" s="104"/>
      <c r="Y561" s="104"/>
      <c r="Z561" s="104"/>
      <c r="AA561" s="104"/>
      <c r="AB561" s="104"/>
      <c r="AC561" s="104"/>
      <c r="AD561" s="104"/>
      <c r="AE561" s="170"/>
      <c r="AF561" s="170"/>
      <c r="AG561" s="170"/>
      <c r="AH561" s="170"/>
      <c r="AI561" s="169"/>
      <c r="AJ561" s="169"/>
      <c r="AK561" s="169"/>
      <c r="AL561" s="104"/>
      <c r="AM561" s="104"/>
      <c r="AN561" s="104"/>
      <c r="AR561" s="95"/>
    </row>
    <row r="562" spans="1:44" s="98" customFormat="1" ht="63.75" customHeight="1" x14ac:dyDescent="0.25">
      <c r="A562" s="99"/>
      <c r="D562" s="102"/>
      <c r="E562" s="103"/>
      <c r="F562" s="103"/>
      <c r="G562" s="103"/>
      <c r="Q562" s="169"/>
      <c r="R562" s="169"/>
      <c r="S562" s="169"/>
      <c r="T562" s="104"/>
      <c r="U562" s="104"/>
      <c r="V562" s="104"/>
      <c r="W562" s="104"/>
      <c r="X562" s="104"/>
      <c r="Y562" s="104"/>
      <c r="Z562" s="104"/>
      <c r="AA562" s="104"/>
      <c r="AB562" s="104"/>
      <c r="AC562" s="104"/>
      <c r="AD562" s="104"/>
      <c r="AE562" s="170"/>
      <c r="AF562" s="170"/>
      <c r="AG562" s="170"/>
      <c r="AH562" s="170"/>
      <c r="AI562" s="169"/>
      <c r="AJ562" s="169"/>
      <c r="AK562" s="169"/>
      <c r="AL562" s="104"/>
      <c r="AM562" s="104"/>
      <c r="AN562" s="104"/>
      <c r="AR562" s="95"/>
    </row>
    <row r="563" spans="1:44" s="98" customFormat="1" ht="63.75" customHeight="1" x14ac:dyDescent="0.25">
      <c r="A563" s="99"/>
      <c r="D563" s="102"/>
      <c r="E563" s="103"/>
      <c r="F563" s="103"/>
      <c r="G563" s="103"/>
      <c r="Q563" s="169"/>
      <c r="R563" s="169"/>
      <c r="S563" s="169"/>
      <c r="AE563" s="169"/>
      <c r="AF563" s="169"/>
      <c r="AG563" s="169"/>
      <c r="AH563" s="169"/>
      <c r="AI563" s="169"/>
      <c r="AJ563" s="169"/>
      <c r="AK563" s="169"/>
      <c r="AR563" s="95"/>
    </row>
    <row r="569" spans="1:44" s="98" customFormat="1" ht="63.75" customHeight="1" x14ac:dyDescent="0.25">
      <c r="D569" s="102"/>
      <c r="E569" s="103"/>
      <c r="F569" s="103"/>
      <c r="G569" s="103"/>
      <c r="Q569" s="169"/>
      <c r="R569" s="169"/>
      <c r="S569" s="169"/>
      <c r="AE569" s="169"/>
      <c r="AF569" s="169"/>
      <c r="AG569" s="169"/>
      <c r="AH569" s="169"/>
      <c r="AI569" s="169"/>
      <c r="AJ569" s="169"/>
      <c r="AK569" s="169"/>
      <c r="AR569" s="95"/>
    </row>
  </sheetData>
  <mergeCells count="743">
    <mergeCell ref="A332:A339"/>
    <mergeCell ref="AI334:AI335"/>
    <mergeCell ref="AC334:AC335"/>
    <mergeCell ref="AD334:AD335"/>
    <mergeCell ref="AN334:AN335"/>
    <mergeCell ref="AO334:AO335"/>
    <mergeCell ref="AP334:AP335"/>
    <mergeCell ref="AQ334:AQ335"/>
    <mergeCell ref="AR334:AR335"/>
    <mergeCell ref="AE334:AE335"/>
    <mergeCell ref="AF334:AF335"/>
    <mergeCell ref="AG334:AG335"/>
    <mergeCell ref="AH334:AH335"/>
    <mergeCell ref="R334:R335"/>
    <mergeCell ref="S334:S335"/>
    <mergeCell ref="T334:T335"/>
    <mergeCell ref="U334:U335"/>
    <mergeCell ref="AM334:AM335"/>
    <mergeCell ref="V334:V335"/>
    <mergeCell ref="W334:W335"/>
    <mergeCell ref="X334:X335"/>
    <mergeCell ref="Y334:Y335"/>
    <mergeCell ref="Z334:Z335"/>
    <mergeCell ref="AJ334:AJ335"/>
    <mergeCell ref="A324:A331"/>
    <mergeCell ref="B324:B331"/>
    <mergeCell ref="C324:C331"/>
    <mergeCell ref="D326:D327"/>
    <mergeCell ref="E326:E327"/>
    <mergeCell ref="F326:F327"/>
    <mergeCell ref="G326:G327"/>
    <mergeCell ref="H326:H327"/>
    <mergeCell ref="I326:I327"/>
    <mergeCell ref="J326:J327"/>
    <mergeCell ref="K326:K327"/>
    <mergeCell ref="L326:L327"/>
    <mergeCell ref="M326:M327"/>
    <mergeCell ref="N326:N327"/>
    <mergeCell ref="O326:O327"/>
    <mergeCell ref="P326:P327"/>
    <mergeCell ref="Q326:Q327"/>
    <mergeCell ref="B332:B339"/>
    <mergeCell ref="D334:D335"/>
    <mergeCell ref="E334:E335"/>
    <mergeCell ref="F334:F335"/>
    <mergeCell ref="G334:G335"/>
    <mergeCell ref="H334:H335"/>
    <mergeCell ref="I334:I335"/>
    <mergeCell ref="C332:C339"/>
    <mergeCell ref="J334:J335"/>
    <mergeCell ref="K334:K335"/>
    <mergeCell ref="L334:L335"/>
    <mergeCell ref="M334:M335"/>
    <mergeCell ref="N334:N335"/>
    <mergeCell ref="O334:O335"/>
    <mergeCell ref="P334:P335"/>
    <mergeCell ref="Q334:Q335"/>
    <mergeCell ref="AA326:AA327"/>
    <mergeCell ref="AB326:AB327"/>
    <mergeCell ref="AC326:AC327"/>
    <mergeCell ref="AD326:AD327"/>
    <mergeCell ref="AE326:AE327"/>
    <mergeCell ref="AF326:AF327"/>
    <mergeCell ref="AG326:AG327"/>
    <mergeCell ref="AH326:AH327"/>
    <mergeCell ref="AI326:AI327"/>
    <mergeCell ref="R326:R327"/>
    <mergeCell ref="S326:S327"/>
    <mergeCell ref="T326:T327"/>
    <mergeCell ref="U326:U327"/>
    <mergeCell ref="V326:V327"/>
    <mergeCell ref="W326:W327"/>
    <mergeCell ref="X326:X327"/>
    <mergeCell ref="Y326:Y327"/>
    <mergeCell ref="Z326:Z327"/>
    <mergeCell ref="AK334:AK335"/>
    <mergeCell ref="AL334:AL335"/>
    <mergeCell ref="AA334:AA335"/>
    <mergeCell ref="AB334:AB335"/>
    <mergeCell ref="A398:AR398"/>
    <mergeCell ref="AR64:AR66"/>
    <mergeCell ref="X64:X66"/>
    <mergeCell ref="Y64:Y66"/>
    <mergeCell ref="H53:H54"/>
    <mergeCell ref="I53:I54"/>
    <mergeCell ref="J53:J54"/>
    <mergeCell ref="K53:K54"/>
    <mergeCell ref="L53:L54"/>
    <mergeCell ref="M53:M54"/>
    <mergeCell ref="N53:N54"/>
    <mergeCell ref="O53:O54"/>
    <mergeCell ref="P53:P54"/>
    <mergeCell ref="AQ64:AQ66"/>
    <mergeCell ref="Z64:Z66"/>
    <mergeCell ref="AA64:AA66"/>
    <mergeCell ref="AB64:AB66"/>
    <mergeCell ref="AC64:AC66"/>
    <mergeCell ref="AD64:AD66"/>
    <mergeCell ref="AE64:AE66"/>
    <mergeCell ref="AF64:AF66"/>
    <mergeCell ref="AP326:AP327"/>
    <mergeCell ref="AQ326:AQ327"/>
    <mergeCell ref="AR326:AR327"/>
    <mergeCell ref="AG64:AG66"/>
    <mergeCell ref="AH64:AH66"/>
    <mergeCell ref="AI64:AI66"/>
    <mergeCell ref="AJ64:AJ66"/>
    <mergeCell ref="AK64:AK66"/>
    <mergeCell ref="AL64:AL66"/>
    <mergeCell ref="AM64:AM66"/>
    <mergeCell ref="AN64:AN66"/>
    <mergeCell ref="AO64:AO66"/>
    <mergeCell ref="AP64:AP66"/>
    <mergeCell ref="AQ107:AQ108"/>
    <mergeCell ref="AR107:AR108"/>
    <mergeCell ref="AO107:AO108"/>
    <mergeCell ref="AP107:AP108"/>
    <mergeCell ref="AN326:AN327"/>
    <mergeCell ref="AO326:AO327"/>
    <mergeCell ref="AJ326:AJ327"/>
    <mergeCell ref="AK326:AK327"/>
    <mergeCell ref="AL326:AL327"/>
    <mergeCell ref="AM326:AM327"/>
    <mergeCell ref="K539:N539"/>
    <mergeCell ref="A542:E542"/>
    <mergeCell ref="AH107:AH108"/>
    <mergeCell ref="AI107:AI108"/>
    <mergeCell ref="AJ107:AJ108"/>
    <mergeCell ref="AK107:AK108"/>
    <mergeCell ref="AL107:AL108"/>
    <mergeCell ref="AM107:AM108"/>
    <mergeCell ref="AN107:AN108"/>
    <mergeCell ref="Y107:Y108"/>
    <mergeCell ref="Z107:Z108"/>
    <mergeCell ref="AA107:AA108"/>
    <mergeCell ref="AB107:AB108"/>
    <mergeCell ref="AC107:AC108"/>
    <mergeCell ref="AD107:AD108"/>
    <mergeCell ref="AE107:AE108"/>
    <mergeCell ref="AF107:AF108"/>
    <mergeCell ref="I107:I108"/>
    <mergeCell ref="J107:J108"/>
    <mergeCell ref="K107:K108"/>
    <mergeCell ref="AG107:AG108"/>
    <mergeCell ref="P107:P108"/>
    <mergeCell ref="Q107:Q108"/>
    <mergeCell ref="R107:R108"/>
    <mergeCell ref="S107:S108"/>
    <mergeCell ref="T107:T108"/>
    <mergeCell ref="U107:U108"/>
    <mergeCell ref="V107:V108"/>
    <mergeCell ref="W107:W108"/>
    <mergeCell ref="X107:X108"/>
    <mergeCell ref="M107:M108"/>
    <mergeCell ref="N107:N108"/>
    <mergeCell ref="O107:O108"/>
    <mergeCell ref="B399:B405"/>
    <mergeCell ref="B409:B415"/>
    <mergeCell ref="T475:T476"/>
    <mergeCell ref="U475:U476"/>
    <mergeCell ref="V475:V476"/>
    <mergeCell ref="AB475:AB476"/>
    <mergeCell ref="C399:C408"/>
    <mergeCell ref="C437:C443"/>
    <mergeCell ref="B475:B476"/>
    <mergeCell ref="H475:H476"/>
    <mergeCell ref="I475:I476"/>
    <mergeCell ref="J475:J476"/>
    <mergeCell ref="K475:K476"/>
    <mergeCell ref="L475:L476"/>
    <mergeCell ref="M475:M476"/>
    <mergeCell ref="N475:N476"/>
    <mergeCell ref="O475:O476"/>
    <mergeCell ref="W475:W476"/>
    <mergeCell ref="Y475:Y476"/>
    <mergeCell ref="C423:C429"/>
    <mergeCell ref="A486:AR486"/>
    <mergeCell ref="A487:C493"/>
    <mergeCell ref="A494:C500"/>
    <mergeCell ref="A522:C528"/>
    <mergeCell ref="A515:C521"/>
    <mergeCell ref="A501:C507"/>
    <mergeCell ref="A508:C514"/>
    <mergeCell ref="B437:B443"/>
    <mergeCell ref="AI475:AI476"/>
    <mergeCell ref="G475:G476"/>
    <mergeCell ref="F475:F476"/>
    <mergeCell ref="E475:E476"/>
    <mergeCell ref="D475:D476"/>
    <mergeCell ref="P475:P476"/>
    <mergeCell ref="Q475:Q476"/>
    <mergeCell ref="R475:R476"/>
    <mergeCell ref="S475:S476"/>
    <mergeCell ref="A451:A457"/>
    <mergeCell ref="B451:B457"/>
    <mergeCell ref="AK475:AK476"/>
    <mergeCell ref="AJ475:AJ476"/>
    <mergeCell ref="Z475:Z476"/>
    <mergeCell ref="AG475:AG476"/>
    <mergeCell ref="AD475:AD476"/>
    <mergeCell ref="A396:AR396"/>
    <mergeCell ref="A397:AR397"/>
    <mergeCell ref="A372:A378"/>
    <mergeCell ref="B372:B378"/>
    <mergeCell ref="C372:C378"/>
    <mergeCell ref="A379:A385"/>
    <mergeCell ref="B379:B385"/>
    <mergeCell ref="C379:C385"/>
    <mergeCell ref="A386:A395"/>
    <mergeCell ref="B386:B395"/>
    <mergeCell ref="C386:C395"/>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D55:D57"/>
    <mergeCell ref="F55:F57"/>
    <mergeCell ref="G55:G57"/>
    <mergeCell ref="AH10:AH11"/>
    <mergeCell ref="AI10:AI11"/>
    <mergeCell ref="AJ10:AJ11"/>
    <mergeCell ref="K10:K11"/>
    <mergeCell ref="L10:L11"/>
    <mergeCell ref="M10:M11"/>
    <mergeCell ref="N10:N11"/>
    <mergeCell ref="O10:O11"/>
    <mergeCell ref="P10:P11"/>
    <mergeCell ref="Q10:Q11"/>
    <mergeCell ref="W10:W11"/>
    <mergeCell ref="X10:X11"/>
    <mergeCell ref="Y10:Y11"/>
    <mergeCell ref="Z10:Z11"/>
    <mergeCell ref="AA10:AA11"/>
    <mergeCell ref="U10:U11"/>
    <mergeCell ref="V10:V11"/>
    <mergeCell ref="AD10:AD11"/>
    <mergeCell ref="AE10:AE11"/>
    <mergeCell ref="AG53:AG54"/>
    <mergeCell ref="AH53:AH54"/>
    <mergeCell ref="AI53:AI54"/>
    <mergeCell ref="AK55:AK57"/>
    <mergeCell ref="AL55:AL57"/>
    <mergeCell ref="AM55:AM57"/>
    <mergeCell ref="AN55:AN57"/>
    <mergeCell ref="AC53:AC54"/>
    <mergeCell ref="AD53:AD54"/>
    <mergeCell ref="AE53:AE54"/>
    <mergeCell ref="A7:C18"/>
    <mergeCell ref="A19:AR19"/>
    <mergeCell ref="A20:C26"/>
    <mergeCell ref="B44:B50"/>
    <mergeCell ref="A35:AR35"/>
    <mergeCell ref="A36:AR36"/>
    <mergeCell ref="C51:C60"/>
    <mergeCell ref="A37:A43"/>
    <mergeCell ref="D10:D11"/>
    <mergeCell ref="E10:E11"/>
    <mergeCell ref="F10:F11"/>
    <mergeCell ref="G10:G11"/>
    <mergeCell ref="AF10:AF11"/>
    <mergeCell ref="H10:H11"/>
    <mergeCell ref="I10:I11"/>
    <mergeCell ref="J10:J11"/>
    <mergeCell ref="AB10:AB11"/>
    <mergeCell ref="AC10:AC11"/>
    <mergeCell ref="AJ53:AJ54"/>
    <mergeCell ref="R10:R11"/>
    <mergeCell ref="S10:S11"/>
    <mergeCell ref="T10:T11"/>
    <mergeCell ref="A27:C33"/>
    <mergeCell ref="D53:D54"/>
    <mergeCell ref="A1:AR1"/>
    <mergeCell ref="F53:F54"/>
    <mergeCell ref="G53:G54"/>
    <mergeCell ref="AL4:AN4"/>
    <mergeCell ref="AO4:AQ4"/>
    <mergeCell ref="K4:M4"/>
    <mergeCell ref="N4:P4"/>
    <mergeCell ref="Z4:AB4"/>
    <mergeCell ref="AC4:AE4"/>
    <mergeCell ref="AF4:AH4"/>
    <mergeCell ref="AA53:AA54"/>
    <mergeCell ref="AB53:AB54"/>
    <mergeCell ref="Y53:Y54"/>
    <mergeCell ref="Z53:Z54"/>
    <mergeCell ref="Q53:Q54"/>
    <mergeCell ref="R53:R54"/>
    <mergeCell ref="C478:C484"/>
    <mergeCell ref="AR478:AR484"/>
    <mergeCell ref="C409:C415"/>
    <mergeCell ref="A399:A405"/>
    <mergeCell ref="AR399:AR405"/>
    <mergeCell ref="A468:A474"/>
    <mergeCell ref="B468:B474"/>
    <mergeCell ref="C468:C477"/>
    <mergeCell ref="E468:AR474"/>
    <mergeCell ref="C460:C467"/>
    <mergeCell ref="A475:A476"/>
    <mergeCell ref="AM475:AM476"/>
    <mergeCell ref="AN475:AN476"/>
    <mergeCell ref="A444:A450"/>
    <mergeCell ref="B444:B450"/>
    <mergeCell ref="H401:AB401"/>
    <mergeCell ref="AE475:AE476"/>
    <mergeCell ref="A409:A415"/>
    <mergeCell ref="B460:B466"/>
    <mergeCell ref="A460:A466"/>
    <mergeCell ref="A423:A429"/>
    <mergeCell ref="AF475:AF476"/>
    <mergeCell ref="A437:A443"/>
    <mergeCell ref="AA475:AA476"/>
    <mergeCell ref="A430:A436"/>
    <mergeCell ref="A416:A422"/>
    <mergeCell ref="B416:B422"/>
    <mergeCell ref="C416:C422"/>
    <mergeCell ref="C444:C450"/>
    <mergeCell ref="E458:AR458"/>
    <mergeCell ref="E459:AR459"/>
    <mergeCell ref="E467:AR467"/>
    <mergeCell ref="AR475:AR476"/>
    <mergeCell ref="AL475:AL476"/>
    <mergeCell ref="AP475:AP476"/>
    <mergeCell ref="AQ475:AQ476"/>
    <mergeCell ref="X475:X476"/>
    <mergeCell ref="C451:C459"/>
    <mergeCell ref="AH475:AH476"/>
    <mergeCell ref="AC475:AC476"/>
    <mergeCell ref="B423:B429"/>
    <mergeCell ref="AO475:AO476"/>
    <mergeCell ref="B430:B436"/>
    <mergeCell ref="C430:C436"/>
    <mergeCell ref="A155:A161"/>
    <mergeCell ref="C127:C133"/>
    <mergeCell ref="B162:B168"/>
    <mergeCell ref="A233:A239"/>
    <mergeCell ref="B233:B239"/>
    <mergeCell ref="C233:C239"/>
    <mergeCell ref="A169:A175"/>
    <mergeCell ref="B169:B175"/>
    <mergeCell ref="A205:A211"/>
    <mergeCell ref="B226:B232"/>
    <mergeCell ref="C226:C232"/>
    <mergeCell ref="A198:A204"/>
    <mergeCell ref="B198:B204"/>
    <mergeCell ref="C198:C204"/>
    <mergeCell ref="C191:C197"/>
    <mergeCell ref="A184:A190"/>
    <mergeCell ref="A226:A232"/>
    <mergeCell ref="B191:B197"/>
    <mergeCell ref="A191:A197"/>
    <mergeCell ref="B184:B190"/>
    <mergeCell ref="C184:C190"/>
    <mergeCell ref="A176:A183"/>
    <mergeCell ref="B176:B183"/>
    <mergeCell ref="C176:C183"/>
    <mergeCell ref="A91:A97"/>
    <mergeCell ref="A113:A119"/>
    <mergeCell ref="B113:B119"/>
    <mergeCell ref="C113:C119"/>
    <mergeCell ref="A141:A147"/>
    <mergeCell ref="B120:B126"/>
    <mergeCell ref="C120:C126"/>
    <mergeCell ref="A127:A133"/>
    <mergeCell ref="A120:A126"/>
    <mergeCell ref="C169:C175"/>
    <mergeCell ref="B205:B211"/>
    <mergeCell ref="A212:A218"/>
    <mergeCell ref="B212:B218"/>
    <mergeCell ref="C212:C218"/>
    <mergeCell ref="B219:B225"/>
    <mergeCell ref="C219:C225"/>
    <mergeCell ref="B98:B104"/>
    <mergeCell ref="A98:A104"/>
    <mergeCell ref="A219:A225"/>
    <mergeCell ref="B127:B133"/>
    <mergeCell ref="A148:A154"/>
    <mergeCell ref="A105:A112"/>
    <mergeCell ref="C148:C154"/>
    <mergeCell ref="C141:C147"/>
    <mergeCell ref="B155:B161"/>
    <mergeCell ref="A134:A140"/>
    <mergeCell ref="B134:B140"/>
    <mergeCell ref="A162:A168"/>
    <mergeCell ref="C134:C140"/>
    <mergeCell ref="B141:B147"/>
    <mergeCell ref="C155:C161"/>
    <mergeCell ref="C162:C168"/>
    <mergeCell ref="B148:B154"/>
    <mergeCell ref="E64:E66"/>
    <mergeCell ref="F64:F66"/>
    <mergeCell ref="G64:G66"/>
    <mergeCell ref="B61:B69"/>
    <mergeCell ref="B91:B97"/>
    <mergeCell ref="C91:C97"/>
    <mergeCell ref="B105:B112"/>
    <mergeCell ref="C105:C112"/>
    <mergeCell ref="C61:C69"/>
    <mergeCell ref="C84:C90"/>
    <mergeCell ref="A77:A83"/>
    <mergeCell ref="B77:B83"/>
    <mergeCell ref="C77:C83"/>
    <mergeCell ref="A84:A90"/>
    <mergeCell ref="B84:B90"/>
    <mergeCell ref="A70:A76"/>
    <mergeCell ref="B70:B76"/>
    <mergeCell ref="C70:C76"/>
    <mergeCell ref="A61:A69"/>
    <mergeCell ref="A2:AR2"/>
    <mergeCell ref="A3:A5"/>
    <mergeCell ref="B3:B5"/>
    <mergeCell ref="C3:C5"/>
    <mergeCell ref="D3:D5"/>
    <mergeCell ref="E3:G3"/>
    <mergeCell ref="H3:AQ3"/>
    <mergeCell ref="AR3:AR5"/>
    <mergeCell ref="E4:E5"/>
    <mergeCell ref="F4:F5"/>
    <mergeCell ref="G4:G5"/>
    <mergeCell ref="H4:J4"/>
    <mergeCell ref="T4:V4"/>
    <mergeCell ref="W4:Y4"/>
    <mergeCell ref="Q4:S4"/>
    <mergeCell ref="AI4:AK4"/>
    <mergeCell ref="A538:E538"/>
    <mergeCell ref="I539:J539"/>
    <mergeCell ref="AK10:AK11"/>
    <mergeCell ref="AL10:AL11"/>
    <mergeCell ref="AM10:AM11"/>
    <mergeCell ref="AN10:AN11"/>
    <mergeCell ref="AO10:AO11"/>
    <mergeCell ref="AP10:AP11"/>
    <mergeCell ref="AQ10:AQ11"/>
    <mergeCell ref="AO53:AO54"/>
    <mergeCell ref="A485:AR485"/>
    <mergeCell ref="A478:A484"/>
    <mergeCell ref="B478:B484"/>
    <mergeCell ref="G107:G108"/>
    <mergeCell ref="H107:H108"/>
    <mergeCell ref="P64:P66"/>
    <mergeCell ref="Q64:Q66"/>
    <mergeCell ref="R64:R66"/>
    <mergeCell ref="S64:S66"/>
    <mergeCell ref="T64:T66"/>
    <mergeCell ref="U64:U66"/>
    <mergeCell ref="V64:V66"/>
    <mergeCell ref="W64:W66"/>
    <mergeCell ref="L107:L108"/>
    <mergeCell ref="S53:S54"/>
    <mergeCell ref="T53:T54"/>
    <mergeCell ref="U53:U54"/>
    <mergeCell ref="V53:V54"/>
    <mergeCell ref="W53:W54"/>
    <mergeCell ref="X53:X54"/>
    <mergeCell ref="A34:AR34"/>
    <mergeCell ref="AL53:AL54"/>
    <mergeCell ref="AM53:AM54"/>
    <mergeCell ref="AN53:AN54"/>
    <mergeCell ref="AP53:AP54"/>
    <mergeCell ref="AQ53:AQ54"/>
    <mergeCell ref="AR53:AR54"/>
    <mergeCell ref="E53:E54"/>
    <mergeCell ref="B37:B43"/>
    <mergeCell ref="C37:C43"/>
    <mergeCell ref="A44:A50"/>
    <mergeCell ref="A51:A60"/>
    <mergeCell ref="B51:B60"/>
    <mergeCell ref="C44:C50"/>
    <mergeCell ref="AK53:AK54"/>
    <mergeCell ref="AF53:AF54"/>
    <mergeCell ref="H55:H57"/>
    <mergeCell ref="I55:I57"/>
    <mergeCell ref="AR55:AR57"/>
    <mergeCell ref="N55:N57"/>
    <mergeCell ref="O55:O57"/>
    <mergeCell ref="P55:P57"/>
    <mergeCell ref="Q55:Q57"/>
    <mergeCell ref="R55:R57"/>
    <mergeCell ref="S55:S57"/>
    <mergeCell ref="T55:T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AJ55:AJ57"/>
    <mergeCell ref="AO55:AO57"/>
    <mergeCell ref="AP55:AP57"/>
    <mergeCell ref="AQ55:AQ57"/>
    <mergeCell ref="E55:E57"/>
    <mergeCell ref="D388:D389"/>
    <mergeCell ref="E388:E389"/>
    <mergeCell ref="F388:F389"/>
    <mergeCell ref="G388:G389"/>
    <mergeCell ref="J55:J57"/>
    <mergeCell ref="K55:K57"/>
    <mergeCell ref="L55:L57"/>
    <mergeCell ref="M55:M57"/>
    <mergeCell ref="H64:H66"/>
    <mergeCell ref="I64:I66"/>
    <mergeCell ref="J64:J66"/>
    <mergeCell ref="K64:K66"/>
    <mergeCell ref="L64:L66"/>
    <mergeCell ref="M64:M66"/>
    <mergeCell ref="N64:N66"/>
    <mergeCell ref="O64:O66"/>
    <mergeCell ref="E107:E108"/>
    <mergeCell ref="D107:D108"/>
    <mergeCell ref="F107:F108"/>
    <mergeCell ref="D64:D66"/>
    <mergeCell ref="AR388:AR389"/>
    <mergeCell ref="H388:H389"/>
    <mergeCell ref="I388:I389"/>
    <mergeCell ref="J388:J389"/>
    <mergeCell ref="K388:K389"/>
    <mergeCell ref="L388:L389"/>
    <mergeCell ref="M388:M389"/>
    <mergeCell ref="N388:N389"/>
    <mergeCell ref="O388:O389"/>
    <mergeCell ref="P388:P389"/>
    <mergeCell ref="Q388:Q389"/>
    <mergeCell ref="R388:R389"/>
    <mergeCell ref="S388:S389"/>
    <mergeCell ref="T388:T389"/>
    <mergeCell ref="U388:U389"/>
    <mergeCell ref="V388:V389"/>
    <mergeCell ref="AJ388:AJ389"/>
    <mergeCell ref="AK388:AK389"/>
    <mergeCell ref="AL388:AL389"/>
    <mergeCell ref="AN388:AN389"/>
    <mergeCell ref="AO388:AO389"/>
    <mergeCell ref="AP388:AP389"/>
    <mergeCell ref="AQ388:AQ389"/>
    <mergeCell ref="AR390:AR392"/>
    <mergeCell ref="AQ390:AQ392"/>
    <mergeCell ref="AP390:AP392"/>
    <mergeCell ref="AO390:AO392"/>
    <mergeCell ref="AN390:AN392"/>
    <mergeCell ref="Z390:Z392"/>
    <mergeCell ref="Y390:Y392"/>
    <mergeCell ref="X390:X392"/>
    <mergeCell ref="W390:W392"/>
    <mergeCell ref="V390:V392"/>
    <mergeCell ref="T390:T392"/>
    <mergeCell ref="S390:S392"/>
    <mergeCell ref="R390:R392"/>
    <mergeCell ref="AM388:AM389"/>
    <mergeCell ref="AM390:AM392"/>
    <mergeCell ref="N390:N392"/>
    <mergeCell ref="M390:M392"/>
    <mergeCell ref="D390:D392"/>
    <mergeCell ref="L390:L392"/>
    <mergeCell ref="K390:K392"/>
    <mergeCell ref="J390:J392"/>
    <mergeCell ref="I390:I392"/>
    <mergeCell ref="H390:H392"/>
    <mergeCell ref="G390:G392"/>
    <mergeCell ref="F390:F392"/>
    <mergeCell ref="E390:E392"/>
    <mergeCell ref="AR8:AR9"/>
    <mergeCell ref="D12:D15"/>
    <mergeCell ref="E12:E15"/>
    <mergeCell ref="W8:W9"/>
    <mergeCell ref="X8:X9"/>
    <mergeCell ref="Y8:Y9"/>
    <mergeCell ref="Z8:Z9"/>
    <mergeCell ref="AA8:AA9"/>
    <mergeCell ref="AB8:AB9"/>
    <mergeCell ref="AC8:AC9"/>
    <mergeCell ref="AD8:AD9"/>
    <mergeCell ref="AE8:AE9"/>
    <mergeCell ref="AF8:AF9"/>
    <mergeCell ref="AG8:AG9"/>
    <mergeCell ref="AH8:AH9"/>
    <mergeCell ref="AR10:AR11"/>
    <mergeCell ref="AG10:AG11"/>
    <mergeCell ref="F12:F15"/>
    <mergeCell ref="G12:G15"/>
    <mergeCell ref="T12:T15"/>
    <mergeCell ref="U12:U15"/>
    <mergeCell ref="V12:V15"/>
    <mergeCell ref="W12:W15"/>
    <mergeCell ref="X12:X15"/>
    <mergeCell ref="T8:T9"/>
    <mergeCell ref="U8:U9"/>
    <mergeCell ref="V8:V9"/>
    <mergeCell ref="D8:D9"/>
    <mergeCell ref="E8:E9"/>
    <mergeCell ref="F8:F9"/>
    <mergeCell ref="G8:G9"/>
    <mergeCell ref="Q8:Q9"/>
    <mergeCell ref="R8:R9"/>
    <mergeCell ref="S8:S9"/>
    <mergeCell ref="H8:H9"/>
    <mergeCell ref="I8:I9"/>
    <mergeCell ref="K8:K9"/>
    <mergeCell ref="J8:J9"/>
    <mergeCell ref="L8:L9"/>
    <mergeCell ref="M8:M9"/>
    <mergeCell ref="N8:N9"/>
    <mergeCell ref="O8:O9"/>
    <mergeCell ref="P8:P9"/>
    <mergeCell ref="AQ8:AQ9"/>
    <mergeCell ref="AP8:AP9"/>
    <mergeCell ref="AO8:AO9"/>
    <mergeCell ref="AN8:AN9"/>
    <mergeCell ref="AM8:AM9"/>
    <mergeCell ref="AL8:AL9"/>
    <mergeCell ref="AK8:AK9"/>
    <mergeCell ref="AJ8:AJ9"/>
    <mergeCell ref="AI8:AI9"/>
    <mergeCell ref="A247:A253"/>
    <mergeCell ref="B247:B253"/>
    <mergeCell ref="C247:C253"/>
    <mergeCell ref="A275:A281"/>
    <mergeCell ref="B275:B281"/>
    <mergeCell ref="C275:C281"/>
    <mergeCell ref="G538:AR538"/>
    <mergeCell ref="G542:AR542"/>
    <mergeCell ref="A541:F541"/>
    <mergeCell ref="Q390:Q392"/>
    <mergeCell ref="AI390:AI392"/>
    <mergeCell ref="AH390:AH392"/>
    <mergeCell ref="AG390:AG392"/>
    <mergeCell ref="AF390:AF392"/>
    <mergeCell ref="AE390:AE392"/>
    <mergeCell ref="AD390:AD392"/>
    <mergeCell ref="AC390:AC392"/>
    <mergeCell ref="AB390:AB392"/>
    <mergeCell ref="AA390:AA392"/>
    <mergeCell ref="AL390:AL392"/>
    <mergeCell ref="AK390:AK392"/>
    <mergeCell ref="AJ390:AJ392"/>
    <mergeCell ref="P390:P392"/>
    <mergeCell ref="O390:O392"/>
    <mergeCell ref="A317:A323"/>
    <mergeCell ref="B317:B323"/>
    <mergeCell ref="C317:C323"/>
    <mergeCell ref="A289:A295"/>
    <mergeCell ref="B289:B295"/>
    <mergeCell ref="C289:C295"/>
    <mergeCell ref="A296:A302"/>
    <mergeCell ref="B296:B302"/>
    <mergeCell ref="C296:C302"/>
    <mergeCell ref="A303:A309"/>
    <mergeCell ref="B303:B309"/>
    <mergeCell ref="C303:C309"/>
    <mergeCell ref="AK12:AK15"/>
    <mergeCell ref="AL12:AL15"/>
    <mergeCell ref="Y12:Y15"/>
    <mergeCell ref="Z12:Z15"/>
    <mergeCell ref="AM12:AM15"/>
    <mergeCell ref="AN12:AN15"/>
    <mergeCell ref="A310:A316"/>
    <mergeCell ref="B310:B316"/>
    <mergeCell ref="C310:C316"/>
    <mergeCell ref="A282:A288"/>
    <mergeCell ref="B282:B288"/>
    <mergeCell ref="C282:C288"/>
    <mergeCell ref="A254:A260"/>
    <mergeCell ref="B254:B260"/>
    <mergeCell ref="C254:C260"/>
    <mergeCell ref="A261:A267"/>
    <mergeCell ref="B261:B267"/>
    <mergeCell ref="C261:C267"/>
    <mergeCell ref="A268:A274"/>
    <mergeCell ref="B268:B274"/>
    <mergeCell ref="C268:C274"/>
    <mergeCell ref="A240:A246"/>
    <mergeCell ref="B240:B246"/>
    <mergeCell ref="C240:C246"/>
    <mergeCell ref="AB12:AB15"/>
    <mergeCell ref="AC12:AC15"/>
    <mergeCell ref="AD12:AD15"/>
    <mergeCell ref="AE12:AE15"/>
    <mergeCell ref="AF12:AF15"/>
    <mergeCell ref="AG12:AG15"/>
    <mergeCell ref="AH12:AH15"/>
    <mergeCell ref="AI12:AI15"/>
    <mergeCell ref="AJ12:AJ15"/>
    <mergeCell ref="A529:C535"/>
    <mergeCell ref="D179:D180"/>
    <mergeCell ref="E179:E180"/>
    <mergeCell ref="F179:F180"/>
    <mergeCell ref="G179:G180"/>
    <mergeCell ref="AR179:AR180"/>
    <mergeCell ref="H12:H15"/>
    <mergeCell ref="I12:I15"/>
    <mergeCell ref="J12:J15"/>
    <mergeCell ref="K12:K15"/>
    <mergeCell ref="L12:L15"/>
    <mergeCell ref="M12:M15"/>
    <mergeCell ref="N12:N15"/>
    <mergeCell ref="O12:O15"/>
    <mergeCell ref="P12:P15"/>
    <mergeCell ref="Q12:Q15"/>
    <mergeCell ref="R12:R15"/>
    <mergeCell ref="S12:S15"/>
    <mergeCell ref="AO12:AO15"/>
    <mergeCell ref="AP12:AP15"/>
    <mergeCell ref="AQ12:AQ15"/>
    <mergeCell ref="AR12:AR15"/>
    <mergeCell ref="U390:U392"/>
    <mergeCell ref="AA12:AA15"/>
    <mergeCell ref="D342:D343"/>
    <mergeCell ref="E342:E343"/>
    <mergeCell ref="F342:F343"/>
    <mergeCell ref="B340:B347"/>
    <mergeCell ref="C340:C347"/>
    <mergeCell ref="A340:A347"/>
    <mergeCell ref="A348:A355"/>
    <mergeCell ref="B348:B355"/>
    <mergeCell ref="D350:D351"/>
    <mergeCell ref="E350:E351"/>
    <mergeCell ref="F350:F351"/>
    <mergeCell ref="E358:E359"/>
    <mergeCell ref="F358:F359"/>
    <mergeCell ref="A356:A363"/>
    <mergeCell ref="B356:B363"/>
    <mergeCell ref="D358:D359"/>
    <mergeCell ref="B364:B371"/>
    <mergeCell ref="A364:A371"/>
    <mergeCell ref="D366:D367"/>
    <mergeCell ref="E366:E367"/>
    <mergeCell ref="F366:F367"/>
  </mergeCells>
  <pageMargins left="0" right="0" top="3.937007874015748E-2" bottom="0" header="0.23622047244094491" footer="0.15748031496062992"/>
  <pageSetup paperSize="9" scale="12" fitToHeight="0" orientation="landscape" r:id="rId1"/>
  <headerFooter>
    <oddFooter>&amp;C&amp;"Times New Roman,обычный"&amp;8Страница  &amp;P из &amp;N</oddFooter>
  </headerFooter>
  <rowBreaks count="3" manualBreakCount="3">
    <brk id="90" max="43" man="1"/>
    <brk id="106" max="16383" man="1"/>
    <brk id="49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55"/>
  <sheetViews>
    <sheetView view="pageBreakPreview" zoomScale="70" zoomScaleNormal="100" zoomScaleSheetLayoutView="70" workbookViewId="0">
      <selection activeCell="A3" sqref="A3"/>
    </sheetView>
  </sheetViews>
  <sheetFormatPr defaultColWidth="46.28515625" defaultRowHeight="292.5" customHeight="1" x14ac:dyDescent="0.25"/>
  <cols>
    <col min="1" max="1" width="46.28515625" style="138"/>
    <col min="2" max="2" width="46.28515625" style="39"/>
    <col min="3" max="3" width="20.42578125" style="39" customWidth="1"/>
    <col min="4" max="4" width="15.140625" style="39" customWidth="1"/>
    <col min="5" max="5" width="19" style="39" customWidth="1"/>
    <col min="6" max="6" width="22.7109375" style="39" customWidth="1"/>
    <col min="7" max="7" width="10.7109375" style="39" customWidth="1"/>
    <col min="8" max="8" width="14.140625" style="443" customWidth="1"/>
    <col min="9" max="9" width="16.5703125" style="443" customWidth="1"/>
    <col min="10" max="10" width="12" style="443" customWidth="1"/>
    <col min="11" max="11" width="15.85546875" style="39" customWidth="1"/>
    <col min="12" max="12" width="13.7109375" style="39" customWidth="1"/>
    <col min="13" max="13" width="14.140625" style="39" customWidth="1"/>
    <col min="14" max="14" width="15.85546875" style="443" customWidth="1"/>
    <col min="15" max="15" width="18" style="443" customWidth="1"/>
    <col min="16" max="16" width="13.5703125" style="443" customWidth="1"/>
    <col min="17" max="17" width="14.28515625" style="39" customWidth="1"/>
    <col min="18" max="18" width="14" style="39" customWidth="1"/>
    <col min="19" max="20" width="15" style="39" customWidth="1"/>
    <col min="21" max="21" width="20.42578125" style="39" customWidth="1"/>
    <col min="22" max="22" width="15.42578125" style="39" customWidth="1"/>
    <col min="23" max="23" width="24.7109375" style="39" customWidth="1"/>
    <col min="24" max="24" width="20.5703125" style="39" customWidth="1"/>
    <col min="25" max="25" width="10.85546875" style="39" customWidth="1"/>
    <col min="26" max="26" width="15.28515625" style="39" customWidth="1"/>
    <col min="27" max="27" width="14.85546875" style="39" customWidth="1"/>
    <col min="28" max="28" width="15.5703125" style="39" customWidth="1"/>
    <col min="29" max="29" width="13.42578125" style="39" customWidth="1"/>
    <col min="30" max="30" width="9.140625" style="39" customWidth="1"/>
    <col min="31" max="31" width="11.85546875" style="39" customWidth="1"/>
    <col min="32" max="32" width="11.42578125" style="39" customWidth="1"/>
    <col min="33" max="33" width="10.85546875" style="39" customWidth="1"/>
    <col min="34" max="34" width="9.42578125" style="39" customWidth="1"/>
    <col min="35" max="35" width="9" style="39" customWidth="1"/>
    <col min="36" max="36" width="9.85546875" style="39" customWidth="1"/>
    <col min="37" max="37" width="6.42578125" style="39" customWidth="1"/>
    <col min="38" max="38" width="11.7109375" style="39" customWidth="1"/>
    <col min="39" max="39" width="9.28515625" style="39" customWidth="1"/>
    <col min="40" max="40" width="7.140625" style="39" customWidth="1"/>
    <col min="41" max="41" width="9.140625" style="39" customWidth="1"/>
    <col min="42" max="42" width="9.42578125" style="39" customWidth="1"/>
    <col min="43" max="43" width="10.85546875" style="39" customWidth="1"/>
    <col min="44" max="16384" width="46.28515625" style="39"/>
  </cols>
  <sheetData>
    <row r="1" spans="1:43" ht="14.25" customHeight="1" x14ac:dyDescent="0.25">
      <c r="A1" s="442"/>
      <c r="B1" s="443"/>
      <c r="C1" s="443"/>
      <c r="D1" s="443"/>
      <c r="E1" s="443"/>
      <c r="F1" s="443"/>
      <c r="G1" s="443"/>
      <c r="K1" s="443"/>
      <c r="L1" s="443"/>
      <c r="M1" s="443"/>
      <c r="Q1" s="443"/>
      <c r="R1" s="443"/>
      <c r="S1" s="443"/>
      <c r="Z1" s="443"/>
      <c r="AA1" s="443"/>
      <c r="AB1" s="443"/>
      <c r="AC1" s="443"/>
      <c r="AD1" s="443"/>
      <c r="AE1" s="443"/>
      <c r="AF1" s="862" t="s">
        <v>286</v>
      </c>
      <c r="AG1" s="862"/>
      <c r="AH1" s="862"/>
      <c r="AI1" s="862"/>
      <c r="AJ1" s="862"/>
      <c r="AK1" s="862"/>
      <c r="AL1" s="862"/>
      <c r="AM1" s="862"/>
      <c r="AN1" s="862"/>
      <c r="AO1" s="443"/>
    </row>
    <row r="2" spans="1:43" s="139" customFormat="1" ht="39.75" customHeight="1" x14ac:dyDescent="0.25">
      <c r="A2" s="863" t="s">
        <v>580</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161"/>
      <c r="AQ2" s="161"/>
    </row>
    <row r="3" spans="1:43" s="139" customFormat="1" ht="10.5" customHeight="1" x14ac:dyDescent="0.25">
      <c r="A3" s="161"/>
      <c r="B3" s="161"/>
      <c r="C3" s="161"/>
      <c r="D3" s="161"/>
      <c r="E3" s="856"/>
      <c r="F3" s="856"/>
      <c r="G3" s="856"/>
      <c r="H3" s="440"/>
      <c r="I3" s="440"/>
      <c r="J3" s="440"/>
      <c r="K3" s="161"/>
      <c r="L3" s="161"/>
      <c r="M3" s="857"/>
      <c r="N3" s="857"/>
      <c r="O3" s="857"/>
      <c r="P3" s="857"/>
      <c r="Q3" s="857"/>
      <c r="R3" s="857"/>
      <c r="S3" s="857"/>
      <c r="T3" s="857"/>
      <c r="U3" s="857"/>
      <c r="V3" s="857"/>
      <c r="W3" s="857"/>
      <c r="X3" s="857"/>
      <c r="Y3" s="857"/>
      <c r="Z3" s="857"/>
      <c r="AA3" s="857"/>
      <c r="AB3" s="857"/>
      <c r="AC3" s="857"/>
      <c r="AD3" s="857"/>
      <c r="AE3" s="161"/>
      <c r="AF3" s="161"/>
      <c r="AG3" s="161"/>
      <c r="AH3" s="161"/>
      <c r="AI3" s="161"/>
      <c r="AJ3" s="161"/>
      <c r="AK3" s="161"/>
      <c r="AL3" s="161"/>
      <c r="AM3" s="161"/>
      <c r="AN3" s="161"/>
      <c r="AO3" s="161"/>
      <c r="AP3" s="161"/>
      <c r="AQ3" s="161"/>
    </row>
    <row r="4" spans="1:43" s="141" customFormat="1" ht="23.25" customHeight="1" x14ac:dyDescent="0.25">
      <c r="A4" s="140"/>
      <c r="H4" s="441"/>
      <c r="I4" s="441"/>
      <c r="J4" s="441"/>
      <c r="N4" s="441"/>
      <c r="O4" s="441"/>
      <c r="P4" s="441"/>
    </row>
    <row r="5" spans="1:43" ht="25.5" customHeight="1" x14ac:dyDescent="0.25">
      <c r="A5" s="864" t="s">
        <v>0</v>
      </c>
      <c r="B5" s="850" t="s">
        <v>42</v>
      </c>
      <c r="C5" s="850" t="s">
        <v>280</v>
      </c>
      <c r="D5" s="850" t="s">
        <v>472</v>
      </c>
      <c r="E5" s="850" t="s">
        <v>472</v>
      </c>
      <c r="F5" s="850"/>
      <c r="G5" s="850"/>
      <c r="H5" s="850" t="s">
        <v>256</v>
      </c>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row>
    <row r="6" spans="1:43" ht="119.25" customHeight="1" x14ac:dyDescent="0.25">
      <c r="A6" s="864"/>
      <c r="B6" s="850"/>
      <c r="C6" s="850"/>
      <c r="D6" s="850"/>
      <c r="E6" s="850"/>
      <c r="F6" s="850"/>
      <c r="G6" s="850"/>
      <c r="H6" s="859" t="s">
        <v>17</v>
      </c>
      <c r="I6" s="859"/>
      <c r="J6" s="859"/>
      <c r="K6" s="850" t="s">
        <v>18</v>
      </c>
      <c r="L6" s="850"/>
      <c r="M6" s="850"/>
      <c r="N6" s="859" t="s">
        <v>22</v>
      </c>
      <c r="O6" s="859"/>
      <c r="P6" s="859"/>
      <c r="Q6" s="850" t="s">
        <v>24</v>
      </c>
      <c r="R6" s="850"/>
      <c r="S6" s="850"/>
      <c r="T6" s="850" t="s">
        <v>25</v>
      </c>
      <c r="U6" s="850"/>
      <c r="V6" s="850"/>
      <c r="W6" s="850" t="s">
        <v>26</v>
      </c>
      <c r="X6" s="850"/>
      <c r="Y6" s="850"/>
      <c r="Z6" s="850" t="s">
        <v>28</v>
      </c>
      <c r="AA6" s="850"/>
      <c r="AB6" s="850"/>
      <c r="AC6" s="850" t="s">
        <v>29</v>
      </c>
      <c r="AD6" s="850"/>
      <c r="AE6" s="850"/>
      <c r="AF6" s="850" t="s">
        <v>30</v>
      </c>
      <c r="AG6" s="850"/>
      <c r="AH6" s="850"/>
      <c r="AI6" s="850" t="s">
        <v>32</v>
      </c>
      <c r="AJ6" s="850"/>
      <c r="AK6" s="850"/>
      <c r="AL6" s="850" t="s">
        <v>33</v>
      </c>
      <c r="AM6" s="850"/>
      <c r="AN6" s="850"/>
      <c r="AO6" s="850" t="s">
        <v>34</v>
      </c>
      <c r="AP6" s="850"/>
      <c r="AQ6" s="850"/>
    </row>
    <row r="7" spans="1:43" s="42" customFormat="1" ht="35.25" customHeight="1" x14ac:dyDescent="0.25">
      <c r="A7" s="560"/>
      <c r="B7" s="560"/>
      <c r="C7" s="560"/>
      <c r="D7" s="560"/>
      <c r="E7" s="538" t="s">
        <v>20</v>
      </c>
      <c r="F7" s="538" t="s">
        <v>21</v>
      </c>
      <c r="G7" s="538" t="s">
        <v>19</v>
      </c>
      <c r="H7" s="561" t="s">
        <v>20</v>
      </c>
      <c r="I7" s="561" t="s">
        <v>21</v>
      </c>
      <c r="J7" s="561" t="s">
        <v>19</v>
      </c>
      <c r="K7" s="538" t="s">
        <v>20</v>
      </c>
      <c r="L7" s="538" t="s">
        <v>21</v>
      </c>
      <c r="M7" s="538" t="s">
        <v>19</v>
      </c>
      <c r="N7" s="561" t="s">
        <v>20</v>
      </c>
      <c r="O7" s="561" t="s">
        <v>21</v>
      </c>
      <c r="P7" s="561" t="s">
        <v>19</v>
      </c>
      <c r="Q7" s="538" t="s">
        <v>20</v>
      </c>
      <c r="R7" s="538" t="s">
        <v>21</v>
      </c>
      <c r="S7" s="538" t="s">
        <v>19</v>
      </c>
      <c r="T7" s="579" t="s">
        <v>20</v>
      </c>
      <c r="U7" s="579" t="s">
        <v>21</v>
      </c>
      <c r="V7" s="579" t="s">
        <v>19</v>
      </c>
      <c r="W7" s="579" t="s">
        <v>20</v>
      </c>
      <c r="X7" s="579" t="s">
        <v>21</v>
      </c>
      <c r="Y7" s="579" t="s">
        <v>19</v>
      </c>
      <c r="Z7" s="538" t="s">
        <v>20</v>
      </c>
      <c r="AA7" s="538" t="s">
        <v>21</v>
      </c>
      <c r="AB7" s="538" t="s">
        <v>19</v>
      </c>
      <c r="AC7" s="538" t="s">
        <v>20</v>
      </c>
      <c r="AD7" s="538" t="s">
        <v>21</v>
      </c>
      <c r="AE7" s="538" t="s">
        <v>19</v>
      </c>
      <c r="AF7" s="538" t="s">
        <v>20</v>
      </c>
      <c r="AG7" s="538" t="s">
        <v>21</v>
      </c>
      <c r="AH7" s="538" t="s">
        <v>19</v>
      </c>
      <c r="AI7" s="538" t="s">
        <v>20</v>
      </c>
      <c r="AJ7" s="538" t="s">
        <v>21</v>
      </c>
      <c r="AK7" s="538" t="s">
        <v>19</v>
      </c>
      <c r="AL7" s="538" t="s">
        <v>20</v>
      </c>
      <c r="AM7" s="538" t="s">
        <v>21</v>
      </c>
      <c r="AN7" s="538" t="s">
        <v>19</v>
      </c>
      <c r="AO7" s="538" t="s">
        <v>20</v>
      </c>
      <c r="AP7" s="538" t="s">
        <v>21</v>
      </c>
      <c r="AQ7" s="538" t="s">
        <v>19</v>
      </c>
    </row>
    <row r="8" spans="1:43" s="141" customFormat="1" ht="40.5" customHeight="1" x14ac:dyDescent="0.25">
      <c r="A8" s="850" t="s">
        <v>257</v>
      </c>
      <c r="B8" s="850"/>
      <c r="C8" s="850"/>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row>
    <row r="9" spans="1:43" s="141" customFormat="1" ht="52.5" customHeight="1" x14ac:dyDescent="0.25">
      <c r="A9" s="142"/>
      <c r="B9" s="850" t="s">
        <v>391</v>
      </c>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row>
    <row r="10" spans="1:43" s="141" customFormat="1" ht="81" x14ac:dyDescent="0.25">
      <c r="A10" s="854">
        <v>1</v>
      </c>
      <c r="B10" s="173" t="s">
        <v>367</v>
      </c>
      <c r="C10" s="174"/>
      <c r="D10" s="174"/>
      <c r="E10" s="174"/>
      <c r="F10" s="174"/>
      <c r="G10" s="174"/>
      <c r="H10" s="430"/>
      <c r="I10" s="430"/>
      <c r="J10" s="430"/>
      <c r="K10" s="430"/>
      <c r="L10" s="430"/>
      <c r="M10" s="430"/>
      <c r="N10" s="430"/>
      <c r="O10" s="430"/>
      <c r="P10" s="430"/>
      <c r="Q10" s="174"/>
      <c r="R10" s="174"/>
      <c r="S10" s="174"/>
      <c r="T10" s="580"/>
      <c r="U10" s="580"/>
      <c r="V10" s="580"/>
      <c r="W10" s="580"/>
      <c r="X10" s="580"/>
      <c r="Y10" s="580"/>
      <c r="Z10" s="174"/>
      <c r="AA10" s="174"/>
      <c r="AB10" s="174"/>
      <c r="AC10" s="174"/>
      <c r="AD10" s="174"/>
      <c r="AE10" s="174"/>
      <c r="AF10" s="174"/>
      <c r="AG10" s="174"/>
      <c r="AH10" s="174"/>
      <c r="AI10" s="174"/>
      <c r="AJ10" s="174"/>
      <c r="AK10" s="174"/>
      <c r="AL10" s="174"/>
      <c r="AM10" s="174"/>
      <c r="AN10" s="174"/>
      <c r="AO10" s="174"/>
      <c r="AP10" s="174"/>
      <c r="AQ10" s="174"/>
    </row>
    <row r="11" spans="1:43" s="141" customFormat="1" ht="69" customHeight="1" x14ac:dyDescent="0.25">
      <c r="A11" s="854"/>
      <c r="B11" s="173" t="s">
        <v>440</v>
      </c>
      <c r="C11" s="175">
        <v>1</v>
      </c>
      <c r="D11" s="175">
        <v>1</v>
      </c>
      <c r="E11" s="175">
        <v>1</v>
      </c>
      <c r="F11" s="175">
        <v>0</v>
      </c>
      <c r="G11" s="176">
        <f t="shared" ref="G11:G18" si="0">F11/E11</f>
        <v>0</v>
      </c>
      <c r="H11" s="428">
        <v>1</v>
      </c>
      <c r="I11" s="428">
        <v>1</v>
      </c>
      <c r="J11" s="429">
        <f t="shared" ref="J11:J18" si="1">I11/H11</f>
        <v>1</v>
      </c>
      <c r="K11" s="428">
        <v>1</v>
      </c>
      <c r="L11" s="428">
        <v>1</v>
      </c>
      <c r="M11" s="429">
        <f t="shared" ref="M11:M13" si="2">L11/K11</f>
        <v>1</v>
      </c>
      <c r="N11" s="428">
        <v>1</v>
      </c>
      <c r="O11" s="428">
        <v>1</v>
      </c>
      <c r="P11" s="429">
        <f t="shared" ref="P11:P13" si="3">O11/N11</f>
        <v>1</v>
      </c>
      <c r="Q11" s="428">
        <v>1</v>
      </c>
      <c r="R11" s="428">
        <v>1</v>
      </c>
      <c r="S11" s="429">
        <f t="shared" ref="S11:S13" si="4">R11/Q11</f>
        <v>1</v>
      </c>
      <c r="T11" s="175">
        <v>1</v>
      </c>
      <c r="U11" s="175">
        <v>1</v>
      </c>
      <c r="V11" s="176">
        <f t="shared" ref="V11:V13" si="5">U11/T11</f>
        <v>1</v>
      </c>
      <c r="W11" s="175">
        <v>1</v>
      </c>
      <c r="X11" s="175">
        <v>1</v>
      </c>
      <c r="Y11" s="176">
        <f t="shared" ref="Y11:Y13" si="6">X11/W11</f>
        <v>1</v>
      </c>
      <c r="Z11" s="175">
        <v>1</v>
      </c>
      <c r="AA11" s="175">
        <v>1</v>
      </c>
      <c r="AB11" s="176">
        <f t="shared" ref="AB11:AB13" si="7">AA11/Z11</f>
        <v>1</v>
      </c>
      <c r="AC11" s="175">
        <v>1</v>
      </c>
      <c r="AD11" s="175">
        <v>1</v>
      </c>
      <c r="AE11" s="176">
        <f t="shared" ref="AE11:AE18" si="8">AD11/AC11</f>
        <v>1</v>
      </c>
      <c r="AF11" s="175"/>
      <c r="AG11" s="175"/>
      <c r="AH11" s="176"/>
      <c r="AI11" s="175"/>
      <c r="AJ11" s="175"/>
      <c r="AK11" s="176"/>
      <c r="AL11" s="175"/>
      <c r="AM11" s="175"/>
      <c r="AN11" s="176"/>
      <c r="AO11" s="175"/>
      <c r="AP11" s="175"/>
      <c r="AQ11" s="176"/>
    </row>
    <row r="12" spans="1:43" s="141" customFormat="1" ht="60.75" x14ac:dyDescent="0.25">
      <c r="A12" s="854"/>
      <c r="B12" s="178" t="s">
        <v>441</v>
      </c>
      <c r="C12" s="175">
        <v>1</v>
      </c>
      <c r="D12" s="175">
        <v>1</v>
      </c>
      <c r="E12" s="175">
        <v>1</v>
      </c>
      <c r="F12" s="175">
        <v>0</v>
      </c>
      <c r="G12" s="176">
        <f t="shared" si="0"/>
        <v>0</v>
      </c>
      <c r="H12" s="428">
        <v>1</v>
      </c>
      <c r="I12" s="428">
        <v>1</v>
      </c>
      <c r="J12" s="429">
        <f t="shared" si="1"/>
        <v>1</v>
      </c>
      <c r="K12" s="428">
        <v>1</v>
      </c>
      <c r="L12" s="428">
        <v>1</v>
      </c>
      <c r="M12" s="429">
        <f t="shared" si="2"/>
        <v>1</v>
      </c>
      <c r="N12" s="428">
        <v>1</v>
      </c>
      <c r="O12" s="428">
        <v>1</v>
      </c>
      <c r="P12" s="429">
        <f t="shared" si="3"/>
        <v>1</v>
      </c>
      <c r="Q12" s="428">
        <v>1</v>
      </c>
      <c r="R12" s="428">
        <v>1</v>
      </c>
      <c r="S12" s="429">
        <f t="shared" si="4"/>
        <v>1</v>
      </c>
      <c r="T12" s="175">
        <v>1</v>
      </c>
      <c r="U12" s="175">
        <v>1</v>
      </c>
      <c r="V12" s="176">
        <f t="shared" si="5"/>
        <v>1</v>
      </c>
      <c r="W12" s="175">
        <v>1</v>
      </c>
      <c r="X12" s="175">
        <v>1</v>
      </c>
      <c r="Y12" s="176">
        <f t="shared" si="6"/>
        <v>1</v>
      </c>
      <c r="Z12" s="175">
        <v>1</v>
      </c>
      <c r="AA12" s="175">
        <v>1</v>
      </c>
      <c r="AB12" s="176">
        <f t="shared" si="7"/>
        <v>1</v>
      </c>
      <c r="AC12" s="175">
        <v>1</v>
      </c>
      <c r="AD12" s="175">
        <v>1</v>
      </c>
      <c r="AE12" s="176">
        <f t="shared" si="8"/>
        <v>1</v>
      </c>
      <c r="AF12" s="175"/>
      <c r="AG12" s="175"/>
      <c r="AH12" s="176"/>
      <c r="AI12" s="175"/>
      <c r="AJ12" s="175"/>
      <c r="AK12" s="176"/>
      <c r="AL12" s="175"/>
      <c r="AM12" s="175"/>
      <c r="AN12" s="176"/>
      <c r="AO12" s="175"/>
      <c r="AP12" s="175"/>
      <c r="AQ12" s="176"/>
    </row>
    <row r="13" spans="1:43" s="141" customFormat="1" ht="121.5" x14ac:dyDescent="0.25">
      <c r="A13" s="854"/>
      <c r="B13" s="173" t="s">
        <v>442</v>
      </c>
      <c r="C13" s="175">
        <v>1</v>
      </c>
      <c r="D13" s="175">
        <v>1</v>
      </c>
      <c r="E13" s="175">
        <v>1</v>
      </c>
      <c r="F13" s="175">
        <v>0</v>
      </c>
      <c r="G13" s="176">
        <f t="shared" si="0"/>
        <v>0</v>
      </c>
      <c r="H13" s="428">
        <v>1</v>
      </c>
      <c r="I13" s="428">
        <v>1</v>
      </c>
      <c r="J13" s="429">
        <f t="shared" si="1"/>
        <v>1</v>
      </c>
      <c r="K13" s="428">
        <v>1</v>
      </c>
      <c r="L13" s="428">
        <v>1</v>
      </c>
      <c r="M13" s="429">
        <f t="shared" si="2"/>
        <v>1</v>
      </c>
      <c r="N13" s="428">
        <v>1</v>
      </c>
      <c r="O13" s="428">
        <v>1</v>
      </c>
      <c r="P13" s="429">
        <f t="shared" si="3"/>
        <v>1</v>
      </c>
      <c r="Q13" s="428">
        <v>1</v>
      </c>
      <c r="R13" s="428">
        <v>1</v>
      </c>
      <c r="S13" s="429">
        <f t="shared" si="4"/>
        <v>1</v>
      </c>
      <c r="T13" s="175">
        <v>1</v>
      </c>
      <c r="U13" s="175">
        <v>1</v>
      </c>
      <c r="V13" s="176">
        <f t="shared" si="5"/>
        <v>1</v>
      </c>
      <c r="W13" s="175">
        <v>1</v>
      </c>
      <c r="X13" s="175">
        <v>1</v>
      </c>
      <c r="Y13" s="176">
        <f t="shared" si="6"/>
        <v>1</v>
      </c>
      <c r="Z13" s="175">
        <v>1</v>
      </c>
      <c r="AA13" s="175">
        <v>1</v>
      </c>
      <c r="AB13" s="176">
        <f t="shared" si="7"/>
        <v>1</v>
      </c>
      <c r="AC13" s="175">
        <v>1</v>
      </c>
      <c r="AD13" s="175">
        <v>1</v>
      </c>
      <c r="AE13" s="176">
        <f t="shared" si="8"/>
        <v>1</v>
      </c>
      <c r="AF13" s="175"/>
      <c r="AG13" s="175"/>
      <c r="AH13" s="176"/>
      <c r="AI13" s="175"/>
      <c r="AJ13" s="175"/>
      <c r="AK13" s="176"/>
      <c r="AL13" s="175"/>
      <c r="AM13" s="175"/>
      <c r="AN13" s="176"/>
      <c r="AO13" s="175"/>
      <c r="AP13" s="175"/>
      <c r="AQ13" s="176"/>
    </row>
    <row r="14" spans="1:43" s="141" customFormat="1" ht="121.5" x14ac:dyDescent="0.25">
      <c r="A14" s="175" t="s">
        <v>267</v>
      </c>
      <c r="B14" s="173" t="s">
        <v>368</v>
      </c>
      <c r="C14" s="175">
        <v>3</v>
      </c>
      <c r="D14" s="175">
        <v>4</v>
      </c>
      <c r="E14" s="177">
        <v>4</v>
      </c>
      <c r="F14" s="177" t="s">
        <v>424</v>
      </c>
      <c r="G14" s="176">
        <v>0</v>
      </c>
      <c r="H14" s="428">
        <v>0</v>
      </c>
      <c r="I14" s="428">
        <v>0</v>
      </c>
      <c r="J14" s="428">
        <v>0</v>
      </c>
      <c r="K14" s="428">
        <v>0</v>
      </c>
      <c r="L14" s="428">
        <v>0</v>
      </c>
      <c r="M14" s="428">
        <v>0</v>
      </c>
      <c r="N14" s="428">
        <v>0</v>
      </c>
      <c r="O14" s="428">
        <v>0</v>
      </c>
      <c r="P14" s="428">
        <v>0</v>
      </c>
      <c r="Q14" s="428">
        <v>0</v>
      </c>
      <c r="R14" s="428">
        <v>0</v>
      </c>
      <c r="S14" s="428">
        <v>0</v>
      </c>
      <c r="T14" s="175">
        <v>0</v>
      </c>
      <c r="U14" s="175">
        <v>0</v>
      </c>
      <c r="V14" s="175">
        <v>0</v>
      </c>
      <c r="W14" s="175">
        <v>0</v>
      </c>
      <c r="X14" s="175">
        <v>0</v>
      </c>
      <c r="Y14" s="175">
        <v>0</v>
      </c>
      <c r="Z14" s="175">
        <v>4</v>
      </c>
      <c r="AA14" s="175">
        <v>5</v>
      </c>
      <c r="AB14" s="176">
        <f t="shared" ref="AB14:AB18" si="9">AA14/Z14</f>
        <v>1.25</v>
      </c>
      <c r="AC14" s="175">
        <v>4</v>
      </c>
      <c r="AD14" s="175">
        <v>5</v>
      </c>
      <c r="AE14" s="176">
        <f t="shared" si="8"/>
        <v>1.25</v>
      </c>
      <c r="AF14" s="175"/>
      <c r="AG14" s="175"/>
      <c r="AH14" s="175"/>
      <c r="AI14" s="175"/>
      <c r="AJ14" s="175"/>
      <c r="AK14" s="175"/>
      <c r="AL14" s="175"/>
      <c r="AM14" s="175"/>
      <c r="AN14" s="175"/>
      <c r="AO14" s="175"/>
      <c r="AP14" s="175"/>
      <c r="AQ14" s="175"/>
    </row>
    <row r="15" spans="1:43" s="141" customFormat="1" ht="324" x14ac:dyDescent="0.25">
      <c r="A15" s="175" t="s">
        <v>272</v>
      </c>
      <c r="B15" s="178" t="s">
        <v>400</v>
      </c>
      <c r="C15" s="175">
        <v>1</v>
      </c>
      <c r="D15" s="175">
        <v>1</v>
      </c>
      <c r="E15" s="175">
        <v>1</v>
      </c>
      <c r="F15" s="175">
        <v>0</v>
      </c>
      <c r="G15" s="176">
        <f t="shared" si="0"/>
        <v>0</v>
      </c>
      <c r="H15" s="428">
        <v>1</v>
      </c>
      <c r="I15" s="428">
        <v>1</v>
      </c>
      <c r="J15" s="429">
        <f t="shared" si="1"/>
        <v>1</v>
      </c>
      <c r="K15" s="428">
        <v>1</v>
      </c>
      <c r="L15" s="428">
        <v>1</v>
      </c>
      <c r="M15" s="429">
        <f t="shared" ref="M15:M18" si="10">L15/K15</f>
        <v>1</v>
      </c>
      <c r="N15" s="428">
        <v>1</v>
      </c>
      <c r="O15" s="428">
        <v>1</v>
      </c>
      <c r="P15" s="429">
        <f t="shared" ref="P15:P18" si="11">O15/N15</f>
        <v>1</v>
      </c>
      <c r="Q15" s="428">
        <v>1</v>
      </c>
      <c r="R15" s="428">
        <v>1</v>
      </c>
      <c r="S15" s="429">
        <f t="shared" ref="S15:S18" si="12">R15/Q15</f>
        <v>1</v>
      </c>
      <c r="T15" s="175">
        <v>1</v>
      </c>
      <c r="U15" s="175">
        <v>1</v>
      </c>
      <c r="V15" s="176">
        <f t="shared" ref="V15:V18" si="13">U15/T15</f>
        <v>1</v>
      </c>
      <c r="W15" s="175">
        <v>1</v>
      </c>
      <c r="X15" s="175">
        <v>1</v>
      </c>
      <c r="Y15" s="176">
        <f t="shared" ref="Y15:Y18" si="14">X15/W15</f>
        <v>1</v>
      </c>
      <c r="Z15" s="175">
        <v>1</v>
      </c>
      <c r="AA15" s="175">
        <v>1</v>
      </c>
      <c r="AB15" s="176">
        <f t="shared" si="9"/>
        <v>1</v>
      </c>
      <c r="AC15" s="175">
        <v>1</v>
      </c>
      <c r="AD15" s="175">
        <v>1</v>
      </c>
      <c r="AE15" s="176">
        <f t="shared" si="8"/>
        <v>1</v>
      </c>
      <c r="AF15" s="175"/>
      <c r="AG15" s="175"/>
      <c r="AH15" s="176"/>
      <c r="AI15" s="175"/>
      <c r="AJ15" s="175"/>
      <c r="AK15" s="176"/>
      <c r="AL15" s="175"/>
      <c r="AM15" s="175"/>
      <c r="AN15" s="176"/>
      <c r="AO15" s="175"/>
      <c r="AP15" s="175"/>
      <c r="AQ15" s="177"/>
    </row>
    <row r="16" spans="1:43" s="141" customFormat="1" ht="141.75" x14ac:dyDescent="0.25">
      <c r="A16" s="175" t="s">
        <v>274</v>
      </c>
      <c r="B16" s="178" t="s">
        <v>443</v>
      </c>
      <c r="C16" s="175">
        <v>1</v>
      </c>
      <c r="D16" s="175">
        <v>1</v>
      </c>
      <c r="E16" s="175">
        <v>1</v>
      </c>
      <c r="F16" s="175">
        <v>0</v>
      </c>
      <c r="G16" s="176">
        <f t="shared" si="0"/>
        <v>0</v>
      </c>
      <c r="H16" s="428">
        <v>1</v>
      </c>
      <c r="I16" s="428">
        <v>1</v>
      </c>
      <c r="J16" s="429">
        <f t="shared" si="1"/>
        <v>1</v>
      </c>
      <c r="K16" s="428">
        <v>1</v>
      </c>
      <c r="L16" s="428">
        <v>1</v>
      </c>
      <c r="M16" s="429">
        <f t="shared" si="10"/>
        <v>1</v>
      </c>
      <c r="N16" s="428">
        <v>1</v>
      </c>
      <c r="O16" s="428">
        <v>1</v>
      </c>
      <c r="P16" s="429">
        <f t="shared" si="11"/>
        <v>1</v>
      </c>
      <c r="Q16" s="428">
        <v>1</v>
      </c>
      <c r="R16" s="428">
        <v>1</v>
      </c>
      <c r="S16" s="429">
        <f t="shared" si="12"/>
        <v>1</v>
      </c>
      <c r="T16" s="175">
        <v>1</v>
      </c>
      <c r="U16" s="175">
        <v>1</v>
      </c>
      <c r="V16" s="176">
        <f t="shared" si="13"/>
        <v>1</v>
      </c>
      <c r="W16" s="175">
        <v>1</v>
      </c>
      <c r="X16" s="175">
        <v>1</v>
      </c>
      <c r="Y16" s="176">
        <f t="shared" si="14"/>
        <v>1</v>
      </c>
      <c r="Z16" s="175">
        <v>1</v>
      </c>
      <c r="AA16" s="175">
        <v>1</v>
      </c>
      <c r="AB16" s="176">
        <f t="shared" si="9"/>
        <v>1</v>
      </c>
      <c r="AC16" s="175">
        <v>1</v>
      </c>
      <c r="AD16" s="175">
        <v>1</v>
      </c>
      <c r="AE16" s="176">
        <f t="shared" si="8"/>
        <v>1</v>
      </c>
      <c r="AF16" s="175"/>
      <c r="AG16" s="175"/>
      <c r="AH16" s="176"/>
      <c r="AI16" s="175"/>
      <c r="AJ16" s="175"/>
      <c r="AK16" s="176"/>
      <c r="AL16" s="175"/>
      <c r="AM16" s="175"/>
      <c r="AN16" s="176"/>
      <c r="AO16" s="175"/>
      <c r="AP16" s="175"/>
      <c r="AQ16" s="176"/>
    </row>
    <row r="17" spans="1:43" s="141" customFormat="1" ht="121.5" x14ac:dyDescent="0.25">
      <c r="A17" s="175" t="s">
        <v>369</v>
      </c>
      <c r="B17" s="178" t="s">
        <v>444</v>
      </c>
      <c r="C17" s="175">
        <v>1</v>
      </c>
      <c r="D17" s="175">
        <v>1</v>
      </c>
      <c r="E17" s="175">
        <v>1</v>
      </c>
      <c r="F17" s="175">
        <v>0</v>
      </c>
      <c r="G17" s="176">
        <f t="shared" si="0"/>
        <v>0</v>
      </c>
      <c r="H17" s="428">
        <v>1</v>
      </c>
      <c r="I17" s="428">
        <v>1</v>
      </c>
      <c r="J17" s="429">
        <f t="shared" si="1"/>
        <v>1</v>
      </c>
      <c r="K17" s="428">
        <v>1</v>
      </c>
      <c r="L17" s="428">
        <v>1</v>
      </c>
      <c r="M17" s="429">
        <f t="shared" si="10"/>
        <v>1</v>
      </c>
      <c r="N17" s="428">
        <v>1</v>
      </c>
      <c r="O17" s="428">
        <v>1</v>
      </c>
      <c r="P17" s="429">
        <f t="shared" si="11"/>
        <v>1</v>
      </c>
      <c r="Q17" s="428">
        <v>1</v>
      </c>
      <c r="R17" s="428">
        <v>1</v>
      </c>
      <c r="S17" s="429">
        <f t="shared" si="12"/>
        <v>1</v>
      </c>
      <c r="T17" s="175">
        <v>1</v>
      </c>
      <c r="U17" s="175">
        <v>1</v>
      </c>
      <c r="V17" s="176">
        <f t="shared" si="13"/>
        <v>1</v>
      </c>
      <c r="W17" s="175">
        <v>1</v>
      </c>
      <c r="X17" s="175">
        <v>1</v>
      </c>
      <c r="Y17" s="176">
        <f t="shared" si="14"/>
        <v>1</v>
      </c>
      <c r="Z17" s="175">
        <v>1</v>
      </c>
      <c r="AA17" s="175">
        <v>1</v>
      </c>
      <c r="AB17" s="176">
        <f t="shared" si="9"/>
        <v>1</v>
      </c>
      <c r="AC17" s="175">
        <v>1</v>
      </c>
      <c r="AD17" s="175">
        <v>1</v>
      </c>
      <c r="AE17" s="176">
        <f t="shared" si="8"/>
        <v>1</v>
      </c>
      <c r="AF17" s="175"/>
      <c r="AG17" s="175"/>
      <c r="AH17" s="176"/>
      <c r="AI17" s="175"/>
      <c r="AJ17" s="175"/>
      <c r="AK17" s="176"/>
      <c r="AL17" s="175"/>
      <c r="AM17" s="175"/>
      <c r="AN17" s="176"/>
      <c r="AO17" s="175"/>
      <c r="AP17" s="175"/>
      <c r="AQ17" s="176"/>
    </row>
    <row r="18" spans="1:43" s="141" customFormat="1" ht="121.5" x14ac:dyDescent="0.25">
      <c r="A18" s="175" t="s">
        <v>370</v>
      </c>
      <c r="B18" s="178" t="s">
        <v>445</v>
      </c>
      <c r="C18" s="175">
        <v>1</v>
      </c>
      <c r="D18" s="175">
        <v>1</v>
      </c>
      <c r="E18" s="175">
        <v>1</v>
      </c>
      <c r="F18" s="175">
        <v>0</v>
      </c>
      <c r="G18" s="176">
        <f t="shared" si="0"/>
        <v>0</v>
      </c>
      <c r="H18" s="428">
        <v>1</v>
      </c>
      <c r="I18" s="428">
        <v>1</v>
      </c>
      <c r="J18" s="429">
        <f t="shared" si="1"/>
        <v>1</v>
      </c>
      <c r="K18" s="428">
        <v>1</v>
      </c>
      <c r="L18" s="428">
        <v>1</v>
      </c>
      <c r="M18" s="429">
        <f t="shared" si="10"/>
        <v>1</v>
      </c>
      <c r="N18" s="428">
        <v>1</v>
      </c>
      <c r="O18" s="428">
        <v>1</v>
      </c>
      <c r="P18" s="429">
        <f t="shared" si="11"/>
        <v>1</v>
      </c>
      <c r="Q18" s="428">
        <v>1</v>
      </c>
      <c r="R18" s="428">
        <v>1</v>
      </c>
      <c r="S18" s="429">
        <f t="shared" si="12"/>
        <v>1</v>
      </c>
      <c r="T18" s="175">
        <v>1</v>
      </c>
      <c r="U18" s="175">
        <v>1</v>
      </c>
      <c r="V18" s="176">
        <f t="shared" si="13"/>
        <v>1</v>
      </c>
      <c r="W18" s="175">
        <v>1</v>
      </c>
      <c r="X18" s="175">
        <v>1</v>
      </c>
      <c r="Y18" s="176">
        <f t="shared" si="14"/>
        <v>1</v>
      </c>
      <c r="Z18" s="175">
        <v>1</v>
      </c>
      <c r="AA18" s="175">
        <v>1</v>
      </c>
      <c r="AB18" s="176">
        <f t="shared" si="9"/>
        <v>1</v>
      </c>
      <c r="AC18" s="175">
        <v>1</v>
      </c>
      <c r="AD18" s="175">
        <v>1</v>
      </c>
      <c r="AE18" s="176">
        <f t="shared" si="8"/>
        <v>1</v>
      </c>
      <c r="AF18" s="175"/>
      <c r="AG18" s="175"/>
      <c r="AH18" s="176"/>
      <c r="AI18" s="175"/>
      <c r="AJ18" s="175"/>
      <c r="AK18" s="176"/>
      <c r="AL18" s="175"/>
      <c r="AM18" s="175"/>
      <c r="AN18" s="176"/>
      <c r="AO18" s="175"/>
      <c r="AP18" s="175"/>
      <c r="AQ18" s="176"/>
    </row>
    <row r="19" spans="1:43" s="141" customFormat="1" ht="20.25" x14ac:dyDescent="0.25">
      <c r="A19" s="179"/>
      <c r="B19" s="858" t="s">
        <v>371</v>
      </c>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179"/>
    </row>
    <row r="20" spans="1:43" s="141" customFormat="1" ht="103.5" customHeight="1" x14ac:dyDescent="0.25">
      <c r="A20" s="175" t="s">
        <v>372</v>
      </c>
      <c r="B20" s="191" t="s">
        <v>412</v>
      </c>
      <c r="C20" s="180">
        <v>0.3</v>
      </c>
      <c r="D20" s="180">
        <v>0.27</v>
      </c>
      <c r="E20" s="180">
        <v>0.27</v>
      </c>
      <c r="F20" s="175">
        <v>0</v>
      </c>
      <c r="G20" s="177">
        <v>0</v>
      </c>
      <c r="H20" s="434">
        <v>0</v>
      </c>
      <c r="I20" s="434">
        <v>0</v>
      </c>
      <c r="J20" s="434">
        <v>0</v>
      </c>
      <c r="K20" s="177">
        <v>0</v>
      </c>
      <c r="L20" s="177">
        <v>0</v>
      </c>
      <c r="M20" s="177">
        <v>0</v>
      </c>
      <c r="N20" s="177">
        <v>0</v>
      </c>
      <c r="O20" s="177">
        <v>0</v>
      </c>
      <c r="P20" s="177">
        <v>0</v>
      </c>
      <c r="Q20" s="177">
        <v>0</v>
      </c>
      <c r="R20" s="177">
        <v>0</v>
      </c>
      <c r="S20" s="177">
        <v>0</v>
      </c>
      <c r="T20" s="177">
        <v>0</v>
      </c>
      <c r="U20" s="177">
        <v>0</v>
      </c>
      <c r="V20" s="177">
        <v>0</v>
      </c>
      <c r="W20" s="177">
        <v>0</v>
      </c>
      <c r="X20" s="177">
        <v>0</v>
      </c>
      <c r="Y20" s="177">
        <v>0</v>
      </c>
      <c r="Z20" s="177">
        <v>0</v>
      </c>
      <c r="AA20" s="177">
        <v>0</v>
      </c>
      <c r="AB20" s="177">
        <v>0</v>
      </c>
      <c r="AC20" s="177">
        <v>0</v>
      </c>
      <c r="AD20" s="177">
        <v>0</v>
      </c>
      <c r="AE20" s="177">
        <v>0</v>
      </c>
      <c r="AF20" s="174"/>
      <c r="AG20" s="174"/>
      <c r="AH20" s="174"/>
      <c r="AI20" s="174"/>
      <c r="AJ20" s="174"/>
      <c r="AK20" s="174"/>
      <c r="AL20" s="174"/>
      <c r="AM20" s="174"/>
      <c r="AN20" s="174"/>
      <c r="AO20" s="192">
        <v>0.28999999999999998</v>
      </c>
      <c r="AP20" s="193">
        <v>0.247</v>
      </c>
      <c r="AQ20" s="194">
        <f>AP20/AO20</f>
        <v>0.85172413793103452</v>
      </c>
    </row>
    <row r="21" spans="1:43" s="141" customFormat="1" ht="222.75" x14ac:dyDescent="0.25">
      <c r="A21" s="428" t="s">
        <v>373</v>
      </c>
      <c r="B21" s="173" t="s">
        <v>414</v>
      </c>
      <c r="C21" s="180">
        <v>0.52</v>
      </c>
      <c r="D21" s="180">
        <v>0.76</v>
      </c>
      <c r="E21" s="180">
        <f>D21</f>
        <v>0.76</v>
      </c>
      <c r="F21" s="180">
        <f>AP21</f>
        <v>0</v>
      </c>
      <c r="G21" s="180">
        <f>AQ21</f>
        <v>0</v>
      </c>
      <c r="H21" s="431">
        <v>0.76100000000000001</v>
      </c>
      <c r="I21" s="431">
        <v>0.76</v>
      </c>
      <c r="J21" s="429">
        <f>I21/H21</f>
        <v>0.99868593955321949</v>
      </c>
      <c r="K21" s="180">
        <v>0.76100000000000001</v>
      </c>
      <c r="L21" s="180">
        <v>0.76700000000000002</v>
      </c>
      <c r="M21" s="429">
        <f>L21/K21</f>
        <v>1.0078843626806833</v>
      </c>
      <c r="N21" s="431">
        <v>0.76100000000000001</v>
      </c>
      <c r="O21" s="431">
        <v>0.76400000000000001</v>
      </c>
      <c r="P21" s="429">
        <f>O21/N21</f>
        <v>1.0039421813403417</v>
      </c>
      <c r="Q21" s="431">
        <v>0.76100000000000001</v>
      </c>
      <c r="R21" s="431">
        <v>0.76800000000000002</v>
      </c>
      <c r="S21" s="429">
        <f>R21/Q21</f>
        <v>1.0091984231274638</v>
      </c>
      <c r="T21" s="180">
        <v>0.76100000000000001</v>
      </c>
      <c r="U21" s="180">
        <v>0.77900000000000003</v>
      </c>
      <c r="V21" s="176">
        <f>U21/T21</f>
        <v>1.02365308804205</v>
      </c>
      <c r="W21" s="180">
        <v>0.76100000000000001</v>
      </c>
      <c r="X21" s="180">
        <v>0.77900000000000003</v>
      </c>
      <c r="Y21" s="176">
        <f>X21/W21</f>
        <v>1.02365308804205</v>
      </c>
      <c r="Z21" s="180">
        <v>1</v>
      </c>
      <c r="AA21" s="180">
        <v>1</v>
      </c>
      <c r="AB21" s="176">
        <f>AA21/Z21</f>
        <v>1</v>
      </c>
      <c r="AC21" s="180">
        <v>1</v>
      </c>
      <c r="AD21" s="180">
        <v>1</v>
      </c>
      <c r="AE21" s="176">
        <f>AD21/AC21</f>
        <v>1</v>
      </c>
      <c r="AF21" s="180"/>
      <c r="AG21" s="180"/>
      <c r="AH21" s="180"/>
      <c r="AI21" s="180"/>
      <c r="AJ21" s="180"/>
      <c r="AK21" s="180"/>
      <c r="AL21" s="180"/>
      <c r="AM21" s="180"/>
      <c r="AN21" s="180"/>
      <c r="AO21" s="180"/>
      <c r="AP21" s="180"/>
      <c r="AQ21" s="180"/>
    </row>
    <row r="22" spans="1:43" s="141" customFormat="1" ht="144" customHeight="1" x14ac:dyDescent="0.25">
      <c r="A22" s="428" t="s">
        <v>374</v>
      </c>
      <c r="B22" s="437" t="s">
        <v>375</v>
      </c>
      <c r="C22" s="431">
        <v>1</v>
      </c>
      <c r="D22" s="431">
        <v>1</v>
      </c>
      <c r="E22" s="431">
        <v>1</v>
      </c>
      <c r="F22" s="431">
        <v>0</v>
      </c>
      <c r="G22" s="431">
        <v>0</v>
      </c>
      <c r="H22" s="431">
        <v>1</v>
      </c>
      <c r="I22" s="431"/>
      <c r="J22" s="192" t="s">
        <v>477</v>
      </c>
      <c r="K22" s="431">
        <v>1</v>
      </c>
      <c r="L22" s="431"/>
      <c r="M22" s="192" t="s">
        <v>477</v>
      </c>
      <c r="N22" s="431">
        <v>1</v>
      </c>
      <c r="O22" s="431"/>
      <c r="P22" s="192" t="s">
        <v>477</v>
      </c>
      <c r="Q22" s="431">
        <v>1</v>
      </c>
      <c r="R22" s="431"/>
      <c r="S22" s="192" t="s">
        <v>477</v>
      </c>
      <c r="T22" s="180">
        <v>1</v>
      </c>
      <c r="U22" s="180">
        <v>1</v>
      </c>
      <c r="V22" s="180">
        <v>1</v>
      </c>
      <c r="W22" s="180">
        <v>1</v>
      </c>
      <c r="X22" s="180">
        <v>1</v>
      </c>
      <c r="Y22" s="180">
        <v>1</v>
      </c>
      <c r="Z22" s="180">
        <v>1</v>
      </c>
      <c r="AA22" s="180">
        <v>1</v>
      </c>
      <c r="AB22" s="180">
        <v>1</v>
      </c>
      <c r="AC22" s="180">
        <v>1</v>
      </c>
      <c r="AD22" s="180">
        <v>1</v>
      </c>
      <c r="AE22" s="180">
        <v>1</v>
      </c>
      <c r="AF22" s="180"/>
      <c r="AG22" s="180"/>
      <c r="AH22" s="180"/>
      <c r="AI22" s="180"/>
      <c r="AJ22" s="180"/>
      <c r="AK22" s="180"/>
      <c r="AL22" s="180"/>
      <c r="AM22" s="180"/>
      <c r="AN22" s="180"/>
      <c r="AO22" s="180"/>
      <c r="AP22" s="180"/>
      <c r="AQ22" s="180"/>
    </row>
    <row r="23" spans="1:43" s="141" customFormat="1" ht="141.75" x14ac:dyDescent="0.25">
      <c r="A23" s="175" t="s">
        <v>376</v>
      </c>
      <c r="B23" s="173" t="s">
        <v>415</v>
      </c>
      <c r="C23" s="180">
        <v>1</v>
      </c>
      <c r="D23" s="180">
        <v>1</v>
      </c>
      <c r="E23" s="180">
        <v>1</v>
      </c>
      <c r="F23" s="180">
        <v>0</v>
      </c>
      <c r="G23" s="180">
        <v>0</v>
      </c>
      <c r="H23" s="431">
        <v>1</v>
      </c>
      <c r="I23" s="431">
        <v>1</v>
      </c>
      <c r="J23" s="431">
        <v>1</v>
      </c>
      <c r="K23" s="180">
        <v>1</v>
      </c>
      <c r="L23" s="180">
        <v>1</v>
      </c>
      <c r="M23" s="180">
        <v>1</v>
      </c>
      <c r="N23" s="431">
        <v>1</v>
      </c>
      <c r="O23" s="431">
        <v>1</v>
      </c>
      <c r="P23" s="431">
        <v>1</v>
      </c>
      <c r="Q23" s="431">
        <v>1</v>
      </c>
      <c r="R23" s="431">
        <v>1</v>
      </c>
      <c r="S23" s="431">
        <v>1</v>
      </c>
      <c r="T23" s="180">
        <v>1</v>
      </c>
      <c r="U23" s="180">
        <v>1</v>
      </c>
      <c r="V23" s="180">
        <v>1</v>
      </c>
      <c r="W23" s="180">
        <v>1</v>
      </c>
      <c r="X23" s="180">
        <v>1</v>
      </c>
      <c r="Y23" s="180">
        <v>1</v>
      </c>
      <c r="Z23" s="180">
        <v>1</v>
      </c>
      <c r="AA23" s="180">
        <v>1</v>
      </c>
      <c r="AB23" s="180">
        <v>1</v>
      </c>
      <c r="AC23" s="180">
        <v>1</v>
      </c>
      <c r="AD23" s="180">
        <v>1</v>
      </c>
      <c r="AE23" s="180">
        <v>1</v>
      </c>
      <c r="AF23" s="180"/>
      <c r="AG23" s="180"/>
      <c r="AH23" s="180"/>
      <c r="AI23" s="180"/>
      <c r="AJ23" s="180"/>
      <c r="AK23" s="180"/>
      <c r="AL23" s="180"/>
      <c r="AM23" s="180"/>
      <c r="AN23" s="180"/>
      <c r="AO23" s="180"/>
      <c r="AP23" s="180"/>
      <c r="AQ23" s="180"/>
    </row>
    <row r="24" spans="1:43" s="141" customFormat="1" ht="141.75" x14ac:dyDescent="0.25">
      <c r="A24" s="428" t="s">
        <v>377</v>
      </c>
      <c r="B24" s="173" t="s">
        <v>378</v>
      </c>
      <c r="C24" s="175">
        <v>5</v>
      </c>
      <c r="D24" s="175">
        <v>6</v>
      </c>
      <c r="E24" s="175">
        <v>6</v>
      </c>
      <c r="F24" s="177">
        <v>0</v>
      </c>
      <c r="G24" s="180">
        <f>F24/E24</f>
        <v>0</v>
      </c>
      <c r="H24" s="430" t="s">
        <v>476</v>
      </c>
      <c r="I24" s="430"/>
      <c r="J24" s="430"/>
      <c r="K24" s="174" t="s">
        <v>476</v>
      </c>
      <c r="L24" s="439" t="s">
        <v>476</v>
      </c>
      <c r="M24" s="439" t="s">
        <v>476</v>
      </c>
      <c r="N24" s="430" t="s">
        <v>476</v>
      </c>
      <c r="O24" s="430" t="s">
        <v>476</v>
      </c>
      <c r="P24" s="430" t="s">
        <v>476</v>
      </c>
      <c r="Q24" s="434">
        <v>6</v>
      </c>
      <c r="R24" s="434">
        <v>3</v>
      </c>
      <c r="S24" s="180">
        <v>0.5</v>
      </c>
      <c r="T24" s="177">
        <v>6</v>
      </c>
      <c r="U24" s="177">
        <v>3</v>
      </c>
      <c r="V24" s="180">
        <v>0.5</v>
      </c>
      <c r="W24" s="177">
        <v>6</v>
      </c>
      <c r="X24" s="177">
        <v>3</v>
      </c>
      <c r="Y24" s="180">
        <v>0.5</v>
      </c>
      <c r="Z24" s="177">
        <v>6</v>
      </c>
      <c r="AA24" s="177">
        <v>3</v>
      </c>
      <c r="AB24" s="180">
        <v>0.5</v>
      </c>
      <c r="AC24" s="177">
        <v>6</v>
      </c>
      <c r="AD24" s="177">
        <v>3</v>
      </c>
      <c r="AE24" s="180">
        <v>0.5</v>
      </c>
      <c r="AF24" s="175"/>
      <c r="AG24" s="175"/>
      <c r="AH24" s="180"/>
      <c r="AI24" s="175"/>
      <c r="AJ24" s="175"/>
      <c r="AK24" s="180"/>
      <c r="AL24" s="175"/>
      <c r="AM24" s="175"/>
      <c r="AN24" s="180"/>
      <c r="AO24" s="175"/>
      <c r="AP24" s="175"/>
      <c r="AQ24" s="180"/>
    </row>
    <row r="25" spans="1:43" s="141" customFormat="1" ht="409.5" x14ac:dyDescent="0.25">
      <c r="A25" s="428" t="s">
        <v>379</v>
      </c>
      <c r="B25" s="173" t="s">
        <v>380</v>
      </c>
      <c r="C25" s="182">
        <v>1.0999999999999999E-2</v>
      </c>
      <c r="D25" s="181" t="s">
        <v>401</v>
      </c>
      <c r="E25" s="181" t="s">
        <v>483</v>
      </c>
      <c r="F25" s="182">
        <f>AP25</f>
        <v>0</v>
      </c>
      <c r="G25" s="180">
        <v>1</v>
      </c>
      <c r="H25" s="432" t="s">
        <v>401</v>
      </c>
      <c r="I25" s="521">
        <v>1.4999999999999999E-2</v>
      </c>
      <c r="J25" s="431">
        <v>1</v>
      </c>
      <c r="K25" s="181" t="s">
        <v>401</v>
      </c>
      <c r="L25" s="182">
        <v>1.4999999999999999E-2</v>
      </c>
      <c r="M25" s="180">
        <v>1</v>
      </c>
      <c r="N25" s="432" t="s">
        <v>401</v>
      </c>
      <c r="O25" s="521">
        <v>1.4999999999999999E-2</v>
      </c>
      <c r="P25" s="431">
        <v>1</v>
      </c>
      <c r="Q25" s="432" t="s">
        <v>401</v>
      </c>
      <c r="R25" s="521">
        <v>1.4999999999999999E-2</v>
      </c>
      <c r="S25" s="431">
        <v>1</v>
      </c>
      <c r="T25" s="181" t="s">
        <v>401</v>
      </c>
      <c r="U25" s="182">
        <v>1.4999999999999999E-2</v>
      </c>
      <c r="V25" s="180">
        <v>1</v>
      </c>
      <c r="W25" s="181" t="s">
        <v>401</v>
      </c>
      <c r="X25" s="182">
        <v>1.4999999999999999E-2</v>
      </c>
      <c r="Y25" s="180">
        <v>1</v>
      </c>
      <c r="Z25" s="181" t="s">
        <v>401</v>
      </c>
      <c r="AA25" s="182">
        <v>1.4999999999999999E-2</v>
      </c>
      <c r="AB25" s="180">
        <v>1</v>
      </c>
      <c r="AC25" s="181" t="s">
        <v>401</v>
      </c>
      <c r="AD25" s="182">
        <v>1.4999999999999999E-2</v>
      </c>
      <c r="AE25" s="180">
        <v>1</v>
      </c>
      <c r="AF25" s="181"/>
      <c r="AG25" s="182"/>
      <c r="AH25" s="180"/>
      <c r="AI25" s="181"/>
      <c r="AJ25" s="182"/>
      <c r="AK25" s="180"/>
      <c r="AL25" s="181"/>
      <c r="AM25" s="182"/>
      <c r="AN25" s="180"/>
      <c r="AO25" s="181"/>
      <c r="AP25" s="182"/>
      <c r="AQ25" s="180"/>
    </row>
    <row r="26" spans="1:43" s="141" customFormat="1" ht="222.75" x14ac:dyDescent="0.25">
      <c r="A26" s="428" t="s">
        <v>381</v>
      </c>
      <c r="B26" s="173" t="s">
        <v>382</v>
      </c>
      <c r="C26" s="181" t="s">
        <v>459</v>
      </c>
      <c r="D26" s="181"/>
      <c r="E26" s="181"/>
      <c r="F26" s="181"/>
      <c r="G26" s="195"/>
      <c r="H26" s="430"/>
      <c r="I26" s="430"/>
      <c r="J26" s="430"/>
      <c r="K26" s="284"/>
      <c r="L26" s="195"/>
      <c r="M26" s="195"/>
      <c r="N26" s="430"/>
      <c r="O26" s="430"/>
      <c r="P26" s="430"/>
      <c r="Q26" s="195"/>
      <c r="R26" s="195"/>
      <c r="S26" s="195"/>
      <c r="T26" s="580"/>
      <c r="U26" s="580"/>
      <c r="V26" s="580"/>
      <c r="W26" s="580"/>
      <c r="X26" s="580"/>
      <c r="Y26" s="580"/>
      <c r="Z26" s="195"/>
      <c r="AA26" s="195"/>
      <c r="AB26" s="195"/>
      <c r="AC26" s="195"/>
      <c r="AD26" s="195"/>
      <c r="AE26" s="195"/>
      <c r="AF26" s="195"/>
      <c r="AG26" s="195"/>
      <c r="AH26" s="195"/>
      <c r="AI26" s="195"/>
      <c r="AJ26" s="195"/>
      <c r="AK26" s="195"/>
      <c r="AL26" s="195"/>
      <c r="AM26" s="195"/>
      <c r="AN26" s="195"/>
      <c r="AO26" s="851" t="s">
        <v>458</v>
      </c>
      <c r="AP26" s="852"/>
      <c r="AQ26" s="853"/>
    </row>
    <row r="27" spans="1:43" s="141" customFormat="1" ht="101.25" x14ac:dyDescent="0.25">
      <c r="A27" s="428" t="s">
        <v>383</v>
      </c>
      <c r="B27" s="173" t="s">
        <v>384</v>
      </c>
      <c r="C27" s="175">
        <v>0</v>
      </c>
      <c r="D27" s="183" t="s">
        <v>473</v>
      </c>
      <c r="E27" s="197">
        <v>7000</v>
      </c>
      <c r="F27" s="175">
        <v>0</v>
      </c>
      <c r="G27" s="180">
        <v>1</v>
      </c>
      <c r="H27" s="433">
        <v>7000</v>
      </c>
      <c r="I27" s="428">
        <v>0</v>
      </c>
      <c r="J27" s="431">
        <v>1</v>
      </c>
      <c r="K27" s="433">
        <v>7000</v>
      </c>
      <c r="L27" s="428">
        <v>0</v>
      </c>
      <c r="M27" s="431">
        <v>1</v>
      </c>
      <c r="N27" s="433">
        <v>7000</v>
      </c>
      <c r="O27" s="428">
        <v>0</v>
      </c>
      <c r="P27" s="431">
        <v>1</v>
      </c>
      <c r="Q27" s="433">
        <v>7000</v>
      </c>
      <c r="R27" s="428">
        <v>0</v>
      </c>
      <c r="S27" s="431">
        <v>1</v>
      </c>
      <c r="T27" s="197">
        <v>7000</v>
      </c>
      <c r="U27" s="175">
        <v>0</v>
      </c>
      <c r="V27" s="180">
        <v>1</v>
      </c>
      <c r="W27" s="197">
        <v>7000</v>
      </c>
      <c r="X27" s="175">
        <v>0</v>
      </c>
      <c r="Y27" s="180">
        <v>1</v>
      </c>
      <c r="Z27" s="197">
        <v>7000</v>
      </c>
      <c r="AA27" s="175">
        <v>0</v>
      </c>
      <c r="AB27" s="180">
        <v>1</v>
      </c>
      <c r="AC27" s="197">
        <v>7000</v>
      </c>
      <c r="AD27" s="175">
        <v>0</v>
      </c>
      <c r="AE27" s="180">
        <v>1</v>
      </c>
      <c r="AF27" s="175"/>
      <c r="AG27" s="175"/>
      <c r="AH27" s="180"/>
      <c r="AI27" s="175"/>
      <c r="AJ27" s="175"/>
      <c r="AK27" s="180"/>
      <c r="AL27" s="175"/>
      <c r="AM27" s="175"/>
      <c r="AN27" s="180"/>
      <c r="AO27" s="175"/>
      <c r="AP27" s="175"/>
      <c r="AQ27" s="180"/>
    </row>
    <row r="28" spans="1:43" s="141" customFormat="1" ht="141.75" x14ac:dyDescent="0.25">
      <c r="A28" s="175" t="s">
        <v>385</v>
      </c>
      <c r="B28" s="173" t="s">
        <v>386</v>
      </c>
      <c r="C28" s="180">
        <v>1</v>
      </c>
      <c r="D28" s="180">
        <v>1</v>
      </c>
      <c r="E28" s="180">
        <v>1</v>
      </c>
      <c r="F28" s="180">
        <v>1</v>
      </c>
      <c r="G28" s="180">
        <v>1</v>
      </c>
      <c r="H28" s="431" t="s">
        <v>476</v>
      </c>
      <c r="I28" s="431" t="s">
        <v>476</v>
      </c>
      <c r="J28" s="431">
        <v>1</v>
      </c>
      <c r="K28" s="431" t="s">
        <v>476</v>
      </c>
      <c r="L28" s="431" t="s">
        <v>476</v>
      </c>
      <c r="M28" s="431">
        <v>1</v>
      </c>
      <c r="N28" s="431" t="s">
        <v>476</v>
      </c>
      <c r="O28" s="431" t="s">
        <v>476</v>
      </c>
      <c r="P28" s="431">
        <v>1</v>
      </c>
      <c r="Q28" s="431" t="s">
        <v>476</v>
      </c>
      <c r="R28" s="431" t="s">
        <v>476</v>
      </c>
      <c r="S28" s="431">
        <v>1</v>
      </c>
      <c r="T28" s="180" t="s">
        <v>476</v>
      </c>
      <c r="U28" s="180" t="s">
        <v>476</v>
      </c>
      <c r="V28" s="180">
        <v>1</v>
      </c>
      <c r="W28" s="180" t="s">
        <v>476</v>
      </c>
      <c r="X28" s="180" t="s">
        <v>476</v>
      </c>
      <c r="Y28" s="180">
        <v>1</v>
      </c>
      <c r="Z28" s="180" t="s">
        <v>476</v>
      </c>
      <c r="AA28" s="180" t="s">
        <v>476</v>
      </c>
      <c r="AB28" s="180">
        <v>1</v>
      </c>
      <c r="AC28" s="180" t="s">
        <v>476</v>
      </c>
      <c r="AD28" s="180" t="s">
        <v>476</v>
      </c>
      <c r="AE28" s="180">
        <v>1</v>
      </c>
      <c r="AF28" s="180"/>
      <c r="AG28" s="180"/>
      <c r="AH28" s="180"/>
      <c r="AI28" s="180"/>
      <c r="AJ28" s="180"/>
      <c r="AK28" s="180"/>
      <c r="AL28" s="180"/>
      <c r="AM28" s="180"/>
      <c r="AN28" s="180"/>
      <c r="AO28" s="180"/>
      <c r="AP28" s="180"/>
      <c r="AQ28" s="180"/>
    </row>
    <row r="29" spans="1:43" s="141" customFormat="1" ht="121.5" x14ac:dyDescent="0.25">
      <c r="A29" s="428" t="s">
        <v>387</v>
      </c>
      <c r="B29" s="173" t="s">
        <v>388</v>
      </c>
      <c r="C29" s="180">
        <v>1</v>
      </c>
      <c r="D29" s="180">
        <v>1</v>
      </c>
      <c r="E29" s="180">
        <v>1</v>
      </c>
      <c r="F29" s="180">
        <v>1</v>
      </c>
      <c r="G29" s="180">
        <v>1</v>
      </c>
      <c r="H29" s="431">
        <v>1</v>
      </c>
      <c r="I29" s="431">
        <v>1</v>
      </c>
      <c r="J29" s="431">
        <v>1</v>
      </c>
      <c r="K29" s="431">
        <v>1</v>
      </c>
      <c r="L29" s="431">
        <v>1</v>
      </c>
      <c r="M29" s="431">
        <v>1</v>
      </c>
      <c r="N29" s="431">
        <v>1</v>
      </c>
      <c r="O29" s="431">
        <v>1</v>
      </c>
      <c r="P29" s="431">
        <v>1</v>
      </c>
      <c r="Q29" s="431">
        <v>1</v>
      </c>
      <c r="R29" s="431">
        <v>1</v>
      </c>
      <c r="S29" s="431">
        <v>1</v>
      </c>
      <c r="T29" s="180">
        <v>1</v>
      </c>
      <c r="U29" s="180">
        <v>1</v>
      </c>
      <c r="V29" s="180">
        <v>1</v>
      </c>
      <c r="W29" s="180">
        <v>1</v>
      </c>
      <c r="X29" s="180">
        <v>1</v>
      </c>
      <c r="Y29" s="180">
        <v>1</v>
      </c>
      <c r="Z29" s="180">
        <v>1</v>
      </c>
      <c r="AA29" s="180">
        <v>1</v>
      </c>
      <c r="AB29" s="180">
        <v>1</v>
      </c>
      <c r="AC29" s="180">
        <v>1</v>
      </c>
      <c r="AD29" s="180">
        <v>1</v>
      </c>
      <c r="AE29" s="180">
        <v>1</v>
      </c>
      <c r="AF29" s="180"/>
      <c r="AG29" s="180"/>
      <c r="AH29" s="180"/>
      <c r="AI29" s="180"/>
      <c r="AJ29" s="180"/>
      <c r="AK29" s="180"/>
      <c r="AL29" s="180"/>
      <c r="AM29" s="180"/>
      <c r="AN29" s="180"/>
      <c r="AO29" s="180"/>
      <c r="AP29" s="180"/>
      <c r="AQ29" s="180"/>
    </row>
    <row r="30" spans="1:43" s="141" customFormat="1" ht="101.25" x14ac:dyDescent="0.25">
      <c r="A30" s="428" t="s">
        <v>389</v>
      </c>
      <c r="B30" s="173" t="s">
        <v>390</v>
      </c>
      <c r="C30" s="175">
        <v>150</v>
      </c>
      <c r="D30" s="197">
        <v>1813</v>
      </c>
      <c r="E30" s="197">
        <v>1813</v>
      </c>
      <c r="F30" s="197">
        <v>0</v>
      </c>
      <c r="G30" s="180">
        <f>F30/E30</f>
        <v>0</v>
      </c>
      <c r="H30" s="434">
        <v>0</v>
      </c>
      <c r="I30" s="434">
        <v>0</v>
      </c>
      <c r="J30" s="431">
        <v>0</v>
      </c>
      <c r="K30" s="177">
        <v>0</v>
      </c>
      <c r="L30" s="177">
        <v>0</v>
      </c>
      <c r="M30" s="180">
        <v>0</v>
      </c>
      <c r="N30" s="434">
        <v>0</v>
      </c>
      <c r="O30" s="434">
        <v>0</v>
      </c>
      <c r="P30" s="431">
        <v>0</v>
      </c>
      <c r="Q30" s="177">
        <v>0</v>
      </c>
      <c r="R30" s="177">
        <v>0</v>
      </c>
      <c r="S30" s="180">
        <v>0</v>
      </c>
      <c r="T30" s="177">
        <v>0</v>
      </c>
      <c r="U30" s="177">
        <v>0</v>
      </c>
      <c r="V30" s="180">
        <v>0</v>
      </c>
      <c r="W30" s="177">
        <v>0</v>
      </c>
      <c r="X30" s="183">
        <v>0</v>
      </c>
      <c r="Y30" s="180">
        <v>0</v>
      </c>
      <c r="Z30" s="177">
        <v>0</v>
      </c>
      <c r="AA30" s="183">
        <v>0</v>
      </c>
      <c r="AB30" s="180">
        <v>0</v>
      </c>
      <c r="AC30" s="177">
        <v>0</v>
      </c>
      <c r="AD30" s="183">
        <v>0</v>
      </c>
      <c r="AE30" s="180">
        <v>0</v>
      </c>
      <c r="AF30" s="177">
        <v>1727</v>
      </c>
      <c r="AG30" s="177">
        <v>1744</v>
      </c>
      <c r="AH30" s="176">
        <f>AG30/AF30</f>
        <v>1.0098436595251883</v>
      </c>
      <c r="AI30" s="177">
        <v>1727</v>
      </c>
      <c r="AJ30" s="177">
        <v>1744</v>
      </c>
      <c r="AK30" s="176">
        <f>AJ30/AI30</f>
        <v>1.0098436595251883</v>
      </c>
      <c r="AL30" s="177">
        <v>1727</v>
      </c>
      <c r="AM30" s="177">
        <v>1744</v>
      </c>
      <c r="AN30" s="176">
        <f>AM30/AL30</f>
        <v>1.0098436595251883</v>
      </c>
      <c r="AO30" s="177">
        <v>1727</v>
      </c>
      <c r="AP30" s="177">
        <v>1744</v>
      </c>
      <c r="AQ30" s="176">
        <f>AP30/AO30</f>
        <v>1.0098436595251883</v>
      </c>
    </row>
    <row r="31" spans="1:43" s="141" customFormat="1" ht="20.25" x14ac:dyDescent="0.25">
      <c r="A31" s="858" t="s">
        <v>258</v>
      </c>
      <c r="B31" s="858"/>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174"/>
    </row>
    <row r="32" spans="1:43" s="141" customFormat="1" ht="20.25" x14ac:dyDescent="0.25">
      <c r="A32" s="848" t="s">
        <v>391</v>
      </c>
      <c r="B32" s="848"/>
      <c r="C32" s="848"/>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48"/>
      <c r="AQ32" s="848"/>
    </row>
    <row r="33" spans="1:44" s="141" customFormat="1" ht="121.5" x14ac:dyDescent="0.25">
      <c r="A33" s="175" t="s">
        <v>266</v>
      </c>
      <c r="B33" s="173" t="s">
        <v>392</v>
      </c>
      <c r="C33" s="175">
        <v>1</v>
      </c>
      <c r="D33" s="175">
        <v>1</v>
      </c>
      <c r="E33" s="175">
        <v>1</v>
      </c>
      <c r="F33" s="175">
        <v>1</v>
      </c>
      <c r="G33" s="176">
        <v>1</v>
      </c>
      <c r="H33" s="428">
        <v>1</v>
      </c>
      <c r="I33" s="428">
        <v>1</v>
      </c>
      <c r="J33" s="429">
        <v>1</v>
      </c>
      <c r="K33" s="428">
        <v>1</v>
      </c>
      <c r="L33" s="428">
        <v>1</v>
      </c>
      <c r="M33" s="429">
        <v>1</v>
      </c>
      <c r="N33" s="428">
        <v>1</v>
      </c>
      <c r="O33" s="428">
        <v>1</v>
      </c>
      <c r="P33" s="429">
        <v>1</v>
      </c>
      <c r="Q33" s="428">
        <v>1</v>
      </c>
      <c r="R33" s="428">
        <v>1</v>
      </c>
      <c r="S33" s="429">
        <v>1</v>
      </c>
      <c r="T33" s="175">
        <v>1</v>
      </c>
      <c r="U33" s="175">
        <v>1</v>
      </c>
      <c r="V33" s="176">
        <v>1</v>
      </c>
      <c r="W33" s="175">
        <v>1</v>
      </c>
      <c r="X33" s="175">
        <v>1</v>
      </c>
      <c r="Y33" s="176">
        <v>1</v>
      </c>
      <c r="Z33" s="175">
        <v>1</v>
      </c>
      <c r="AA33" s="175">
        <v>1</v>
      </c>
      <c r="AB33" s="176">
        <v>1</v>
      </c>
      <c r="AC33" s="175">
        <v>1</v>
      </c>
      <c r="AD33" s="175">
        <v>1</v>
      </c>
      <c r="AE33" s="176">
        <v>1</v>
      </c>
      <c r="AF33" s="175"/>
      <c r="AG33" s="175"/>
      <c r="AH33" s="176"/>
      <c r="AI33" s="175"/>
      <c r="AJ33" s="175"/>
      <c r="AK33" s="176"/>
      <c r="AL33" s="175"/>
      <c r="AM33" s="175"/>
      <c r="AN33" s="176"/>
      <c r="AO33" s="175"/>
      <c r="AP33" s="175"/>
      <c r="AQ33" s="176"/>
    </row>
    <row r="34" spans="1:44" s="141" customFormat="1" ht="81" x14ac:dyDescent="0.25">
      <c r="A34" s="175" t="s">
        <v>267</v>
      </c>
      <c r="B34" s="173" t="s">
        <v>393</v>
      </c>
      <c r="C34" s="175">
        <v>1</v>
      </c>
      <c r="D34" s="175">
        <v>1</v>
      </c>
      <c r="E34" s="175">
        <v>1</v>
      </c>
      <c r="F34" s="175">
        <v>1</v>
      </c>
      <c r="G34" s="176">
        <v>1</v>
      </c>
      <c r="H34" s="428">
        <v>1</v>
      </c>
      <c r="I34" s="428">
        <v>1</v>
      </c>
      <c r="J34" s="429">
        <v>1</v>
      </c>
      <c r="K34" s="428">
        <v>1</v>
      </c>
      <c r="L34" s="428">
        <v>1</v>
      </c>
      <c r="M34" s="429">
        <v>1</v>
      </c>
      <c r="N34" s="428">
        <v>1</v>
      </c>
      <c r="O34" s="428">
        <v>1</v>
      </c>
      <c r="P34" s="429">
        <v>1</v>
      </c>
      <c r="Q34" s="428">
        <v>1</v>
      </c>
      <c r="R34" s="428">
        <v>1</v>
      </c>
      <c r="S34" s="429">
        <v>1</v>
      </c>
      <c r="T34" s="175">
        <v>1</v>
      </c>
      <c r="U34" s="175">
        <v>1</v>
      </c>
      <c r="V34" s="176">
        <v>1</v>
      </c>
      <c r="W34" s="175">
        <v>1</v>
      </c>
      <c r="X34" s="175">
        <v>1</v>
      </c>
      <c r="Y34" s="176">
        <v>1</v>
      </c>
      <c r="Z34" s="175">
        <v>1</v>
      </c>
      <c r="AA34" s="175">
        <v>1</v>
      </c>
      <c r="AB34" s="176">
        <v>1</v>
      </c>
      <c r="AC34" s="175">
        <v>1</v>
      </c>
      <c r="AD34" s="175">
        <v>1</v>
      </c>
      <c r="AE34" s="176">
        <v>1</v>
      </c>
      <c r="AF34" s="175"/>
      <c r="AG34" s="175"/>
      <c r="AH34" s="176"/>
      <c r="AI34" s="175"/>
      <c r="AJ34" s="175"/>
      <c r="AK34" s="176"/>
      <c r="AL34" s="175"/>
      <c r="AM34" s="175"/>
      <c r="AN34" s="176"/>
      <c r="AO34" s="175"/>
      <c r="AP34" s="175"/>
      <c r="AQ34" s="176"/>
    </row>
    <row r="35" spans="1:44" s="141" customFormat="1" ht="220.5" customHeight="1" x14ac:dyDescent="0.25">
      <c r="A35" s="175" t="s">
        <v>272</v>
      </c>
      <c r="B35" s="173" t="s">
        <v>394</v>
      </c>
      <c r="C35" s="175">
        <v>28</v>
      </c>
      <c r="D35" s="175">
        <v>35</v>
      </c>
      <c r="E35" s="175">
        <v>35</v>
      </c>
      <c r="F35" s="177" t="s">
        <v>424</v>
      </c>
      <c r="G35" s="177"/>
      <c r="H35" s="430"/>
      <c r="I35" s="430"/>
      <c r="J35" s="430"/>
      <c r="K35" s="174"/>
      <c r="L35" s="174"/>
      <c r="M35" s="439"/>
      <c r="N35" s="430"/>
      <c r="O35" s="430"/>
      <c r="P35" s="430"/>
      <c r="Q35" s="439"/>
      <c r="R35" s="174"/>
      <c r="S35" s="174"/>
      <c r="T35" s="580"/>
      <c r="U35" s="580"/>
      <c r="V35" s="580"/>
      <c r="W35" s="580"/>
      <c r="X35" s="580"/>
      <c r="Y35" s="580"/>
      <c r="Z35" s="177">
        <v>35</v>
      </c>
      <c r="AA35" s="184">
        <v>40.799999999999997</v>
      </c>
      <c r="AB35" s="176">
        <f>AA35/Z35</f>
        <v>1.1657142857142857</v>
      </c>
      <c r="AC35" s="177">
        <v>35</v>
      </c>
      <c r="AD35" s="184">
        <v>40.799999999999997</v>
      </c>
      <c r="AE35" s="176">
        <f>AD35/AC35</f>
        <v>1.1657142857142857</v>
      </c>
      <c r="AF35" s="174"/>
      <c r="AG35" s="174"/>
      <c r="AH35" s="174"/>
      <c r="AI35" s="177"/>
      <c r="AJ35" s="177"/>
      <c r="AK35" s="177"/>
      <c r="AL35" s="174"/>
      <c r="AM35" s="177"/>
      <c r="AN35" s="174"/>
      <c r="AO35" s="174"/>
      <c r="AP35" s="174"/>
      <c r="AQ35" s="174"/>
    </row>
    <row r="36" spans="1:44" s="141" customFormat="1" ht="60.75" x14ac:dyDescent="0.25">
      <c r="A36" s="175" t="s">
        <v>274</v>
      </c>
      <c r="B36" s="173" t="s">
        <v>395</v>
      </c>
      <c r="C36" s="175">
        <v>1</v>
      </c>
      <c r="D36" s="175">
        <v>1</v>
      </c>
      <c r="E36" s="175">
        <v>1</v>
      </c>
      <c r="F36" s="175">
        <v>0</v>
      </c>
      <c r="G36" s="176">
        <f>F36/E36</f>
        <v>0</v>
      </c>
      <c r="H36" s="428">
        <v>1</v>
      </c>
      <c r="I36" s="428">
        <v>1</v>
      </c>
      <c r="J36" s="429">
        <v>1</v>
      </c>
      <c r="K36" s="428">
        <v>1</v>
      </c>
      <c r="L36" s="428">
        <v>1</v>
      </c>
      <c r="M36" s="429">
        <v>1</v>
      </c>
      <c r="N36" s="428">
        <v>1</v>
      </c>
      <c r="O36" s="428">
        <v>1</v>
      </c>
      <c r="P36" s="429">
        <v>1</v>
      </c>
      <c r="Q36" s="428">
        <v>1</v>
      </c>
      <c r="R36" s="428">
        <v>1</v>
      </c>
      <c r="S36" s="429">
        <v>1</v>
      </c>
      <c r="T36" s="175">
        <v>1</v>
      </c>
      <c r="U36" s="175">
        <v>1</v>
      </c>
      <c r="V36" s="176">
        <v>1</v>
      </c>
      <c r="W36" s="175">
        <v>1</v>
      </c>
      <c r="X36" s="175">
        <v>1</v>
      </c>
      <c r="Y36" s="176">
        <v>1</v>
      </c>
      <c r="Z36" s="175">
        <v>1</v>
      </c>
      <c r="AA36" s="175">
        <v>1</v>
      </c>
      <c r="AB36" s="176">
        <v>1</v>
      </c>
      <c r="AC36" s="175">
        <v>1</v>
      </c>
      <c r="AD36" s="175">
        <v>1</v>
      </c>
      <c r="AE36" s="176">
        <v>1</v>
      </c>
      <c r="AF36" s="175"/>
      <c r="AG36" s="175"/>
      <c r="AH36" s="177"/>
      <c r="AI36" s="175"/>
      <c r="AJ36" s="175"/>
      <c r="AK36" s="177"/>
      <c r="AL36" s="175"/>
      <c r="AM36" s="175"/>
      <c r="AN36" s="177"/>
      <c r="AO36" s="175"/>
      <c r="AP36" s="175"/>
      <c r="AQ36" s="177"/>
    </row>
    <row r="37" spans="1:44" s="141" customFormat="1" ht="20.25" x14ac:dyDescent="0.25">
      <c r="A37" s="848" t="s">
        <v>371</v>
      </c>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row>
    <row r="38" spans="1:44" s="141" customFormat="1" ht="162" x14ac:dyDescent="0.25">
      <c r="A38" s="428" t="s">
        <v>370</v>
      </c>
      <c r="B38" s="173" t="s">
        <v>396</v>
      </c>
      <c r="C38" s="180">
        <v>1</v>
      </c>
      <c r="D38" s="180">
        <v>1</v>
      </c>
      <c r="E38" s="180">
        <v>1</v>
      </c>
      <c r="F38" s="180">
        <v>0</v>
      </c>
      <c r="G38" s="180">
        <v>0</v>
      </c>
      <c r="H38" s="431">
        <v>1</v>
      </c>
      <c r="I38" s="431">
        <v>1</v>
      </c>
      <c r="J38" s="431">
        <v>1</v>
      </c>
      <c r="K38" s="180">
        <v>1</v>
      </c>
      <c r="L38" s="180">
        <v>1</v>
      </c>
      <c r="M38" s="180">
        <v>1</v>
      </c>
      <c r="N38" s="431">
        <v>1</v>
      </c>
      <c r="O38" s="431">
        <v>1</v>
      </c>
      <c r="P38" s="431">
        <v>1</v>
      </c>
      <c r="Q38" s="431">
        <v>1</v>
      </c>
      <c r="R38" s="431">
        <v>1</v>
      </c>
      <c r="S38" s="431">
        <v>1</v>
      </c>
      <c r="T38" s="180">
        <v>1</v>
      </c>
      <c r="U38" s="180">
        <v>1</v>
      </c>
      <c r="V38" s="180">
        <v>1</v>
      </c>
      <c r="W38" s="180">
        <v>1</v>
      </c>
      <c r="X38" s="180">
        <v>1</v>
      </c>
      <c r="Y38" s="180">
        <v>1</v>
      </c>
      <c r="Z38" s="180">
        <v>1</v>
      </c>
      <c r="AA38" s="180">
        <v>1</v>
      </c>
      <c r="AB38" s="180">
        <v>1</v>
      </c>
      <c r="AC38" s="180">
        <v>1</v>
      </c>
      <c r="AD38" s="180">
        <v>1</v>
      </c>
      <c r="AE38" s="180">
        <v>1</v>
      </c>
      <c r="AF38" s="180"/>
      <c r="AG38" s="180"/>
      <c r="AH38" s="180"/>
      <c r="AI38" s="180"/>
      <c r="AJ38" s="180"/>
      <c r="AK38" s="180"/>
      <c r="AL38" s="180"/>
      <c r="AM38" s="180"/>
      <c r="AN38" s="180"/>
      <c r="AO38" s="180"/>
      <c r="AP38" s="180"/>
      <c r="AQ38" s="180"/>
    </row>
    <row r="39" spans="1:44" s="141" customFormat="1" ht="101.25" x14ac:dyDescent="0.25">
      <c r="A39" s="177" t="s">
        <v>372</v>
      </c>
      <c r="B39" s="191" t="s">
        <v>397</v>
      </c>
      <c r="C39" s="300"/>
      <c r="D39" s="177" t="s">
        <v>402</v>
      </c>
      <c r="E39" s="284" t="s">
        <v>413</v>
      </c>
      <c r="F39" s="284"/>
      <c r="G39" s="284"/>
      <c r="H39" s="430"/>
      <c r="I39" s="430"/>
      <c r="J39" s="430"/>
      <c r="K39" s="284"/>
      <c r="L39" s="284"/>
      <c r="M39" s="439"/>
      <c r="N39" s="430"/>
      <c r="O39" s="430"/>
      <c r="P39" s="430"/>
      <c r="Q39" s="284"/>
      <c r="R39" s="284"/>
      <c r="S39" s="284"/>
      <c r="T39" s="580"/>
      <c r="U39" s="580"/>
      <c r="V39" s="580"/>
      <c r="W39" s="580"/>
      <c r="X39" s="580"/>
      <c r="Y39" s="580"/>
      <c r="Z39" s="284"/>
      <c r="AA39" s="284"/>
      <c r="AB39" s="284"/>
      <c r="AC39" s="284"/>
      <c r="AD39" s="284"/>
      <c r="AE39" s="284"/>
      <c r="AF39" s="284"/>
      <c r="AG39" s="284"/>
      <c r="AH39" s="284"/>
      <c r="AI39" s="284"/>
      <c r="AJ39" s="284"/>
      <c r="AK39" s="284"/>
      <c r="AL39" s="284"/>
      <c r="AM39" s="284"/>
      <c r="AN39" s="284"/>
      <c r="AO39" s="301"/>
      <c r="AP39" s="302"/>
      <c r="AQ39" s="303"/>
    </row>
    <row r="40" spans="1:44" s="141" customFormat="1" ht="141.75" x14ac:dyDescent="0.25">
      <c r="A40" s="428" t="s">
        <v>373</v>
      </c>
      <c r="B40" s="173" t="s">
        <v>398</v>
      </c>
      <c r="C40" s="180">
        <v>0.91</v>
      </c>
      <c r="D40" s="175" t="s">
        <v>403</v>
      </c>
      <c r="E40" s="175" t="s">
        <v>403</v>
      </c>
      <c r="F40" s="180">
        <f>AP40</f>
        <v>0</v>
      </c>
      <c r="G40" s="176">
        <f>AQ40</f>
        <v>0</v>
      </c>
      <c r="H40" s="431">
        <v>0.9</v>
      </c>
      <c r="I40" s="431">
        <v>0.04</v>
      </c>
      <c r="J40" s="429">
        <f>I40/H40</f>
        <v>4.4444444444444446E-2</v>
      </c>
      <c r="K40" s="180">
        <v>0.9</v>
      </c>
      <c r="L40" s="180">
        <v>0.11600000000000001</v>
      </c>
      <c r="M40" s="176">
        <f>L40/K40</f>
        <v>0.12888888888888889</v>
      </c>
      <c r="N40" s="431">
        <v>0.9</v>
      </c>
      <c r="O40" s="431">
        <v>0.20200000000000001</v>
      </c>
      <c r="P40" s="429">
        <f>O40/N40</f>
        <v>0.22444444444444445</v>
      </c>
      <c r="Q40" s="431">
        <v>0.9</v>
      </c>
      <c r="R40" s="431">
        <v>0.26900000000000002</v>
      </c>
      <c r="S40" s="429">
        <f>R40/Q40</f>
        <v>0.29888888888888893</v>
      </c>
      <c r="T40" s="180">
        <v>0.9</v>
      </c>
      <c r="U40" s="180">
        <v>0.34100000000000003</v>
      </c>
      <c r="V40" s="176">
        <f>U40/T40</f>
        <v>0.37888888888888889</v>
      </c>
      <c r="W40" s="180">
        <v>0.9</v>
      </c>
      <c r="X40" s="180">
        <v>0.443</v>
      </c>
      <c r="Y40" s="176">
        <f>X40/W40</f>
        <v>0.49222222222222223</v>
      </c>
      <c r="Z40" s="180">
        <v>0.9</v>
      </c>
      <c r="AA40" s="180">
        <v>0.497</v>
      </c>
      <c r="AB40" s="176">
        <f>AA40/Z40</f>
        <v>0.55222222222222217</v>
      </c>
      <c r="AC40" s="180">
        <v>0.9</v>
      </c>
      <c r="AD40" s="180">
        <v>0.55500000000000005</v>
      </c>
      <c r="AE40" s="176">
        <f>AD40/AC40</f>
        <v>0.6166666666666667</v>
      </c>
      <c r="AF40" s="180"/>
      <c r="AG40" s="180"/>
      <c r="AH40" s="176"/>
      <c r="AI40" s="180"/>
      <c r="AJ40" s="180"/>
      <c r="AK40" s="176"/>
      <c r="AL40" s="180"/>
      <c r="AM40" s="180"/>
      <c r="AN40" s="176"/>
      <c r="AO40" s="180"/>
      <c r="AP40" s="180"/>
      <c r="AQ40" s="176"/>
    </row>
    <row r="41" spans="1:44" s="141" customFormat="1" ht="81" x14ac:dyDescent="0.25">
      <c r="A41" s="175" t="s">
        <v>374</v>
      </c>
      <c r="B41" s="173" t="s">
        <v>399</v>
      </c>
      <c r="C41" s="180">
        <v>1</v>
      </c>
      <c r="D41" s="180">
        <v>1</v>
      </c>
      <c r="E41" s="180">
        <v>1</v>
      </c>
      <c r="F41" s="180">
        <v>1</v>
      </c>
      <c r="G41" s="180">
        <v>1</v>
      </c>
      <c r="H41" s="431">
        <v>1</v>
      </c>
      <c r="I41" s="431">
        <v>1</v>
      </c>
      <c r="J41" s="431">
        <v>1</v>
      </c>
      <c r="K41" s="180">
        <v>1</v>
      </c>
      <c r="L41" s="180">
        <v>1</v>
      </c>
      <c r="M41" s="180">
        <v>1</v>
      </c>
      <c r="N41" s="431">
        <v>1</v>
      </c>
      <c r="O41" s="431">
        <v>1</v>
      </c>
      <c r="P41" s="431">
        <v>1</v>
      </c>
      <c r="Q41" s="431">
        <v>1</v>
      </c>
      <c r="R41" s="431">
        <v>1</v>
      </c>
      <c r="S41" s="431">
        <v>1</v>
      </c>
      <c r="T41" s="180">
        <v>1</v>
      </c>
      <c r="U41" s="180">
        <v>1</v>
      </c>
      <c r="V41" s="180">
        <v>1</v>
      </c>
      <c r="W41" s="180">
        <v>1</v>
      </c>
      <c r="X41" s="180">
        <v>1</v>
      </c>
      <c r="Y41" s="180">
        <v>1</v>
      </c>
      <c r="Z41" s="180">
        <v>1</v>
      </c>
      <c r="AA41" s="180">
        <v>1</v>
      </c>
      <c r="AB41" s="180">
        <v>1</v>
      </c>
      <c r="AC41" s="180">
        <v>1</v>
      </c>
      <c r="AD41" s="180">
        <v>1</v>
      </c>
      <c r="AE41" s="180">
        <v>1</v>
      </c>
      <c r="AF41" s="180"/>
      <c r="AG41" s="180"/>
      <c r="AH41" s="180"/>
      <c r="AI41" s="180"/>
      <c r="AJ41" s="180"/>
      <c r="AK41" s="180"/>
      <c r="AL41" s="180"/>
      <c r="AM41" s="180"/>
      <c r="AN41" s="180"/>
      <c r="AO41" s="180"/>
      <c r="AP41" s="180"/>
      <c r="AQ41" s="180"/>
    </row>
    <row r="42" spans="1:44" s="141" customFormat="1" ht="81" x14ac:dyDescent="0.25">
      <c r="A42" s="175" t="s">
        <v>376</v>
      </c>
      <c r="B42" s="191" t="s">
        <v>457</v>
      </c>
      <c r="C42" s="196">
        <v>1</v>
      </c>
      <c r="D42" s="183">
        <v>0</v>
      </c>
      <c r="E42" s="196">
        <v>0</v>
      </c>
      <c r="F42" s="196">
        <v>0</v>
      </c>
      <c r="G42" s="180">
        <v>0</v>
      </c>
      <c r="H42" s="434">
        <v>0</v>
      </c>
      <c r="I42" s="430">
        <v>0</v>
      </c>
      <c r="J42" s="431">
        <v>0</v>
      </c>
      <c r="K42" s="177">
        <v>0</v>
      </c>
      <c r="L42" s="309">
        <v>0</v>
      </c>
      <c r="M42" s="180">
        <v>0</v>
      </c>
      <c r="N42" s="434">
        <v>0</v>
      </c>
      <c r="O42" s="430">
        <v>0</v>
      </c>
      <c r="P42" s="431">
        <v>0</v>
      </c>
      <c r="Q42" s="434">
        <v>0</v>
      </c>
      <c r="R42" s="430">
        <v>0</v>
      </c>
      <c r="S42" s="431">
        <v>0</v>
      </c>
      <c r="T42" s="177">
        <v>0</v>
      </c>
      <c r="U42" s="580">
        <v>0</v>
      </c>
      <c r="V42" s="180">
        <v>0</v>
      </c>
      <c r="W42" s="177">
        <v>0</v>
      </c>
      <c r="X42" s="580">
        <v>0</v>
      </c>
      <c r="Y42" s="180">
        <v>0</v>
      </c>
      <c r="Z42" s="177">
        <v>0</v>
      </c>
      <c r="AA42" s="596">
        <v>0</v>
      </c>
      <c r="AB42" s="180">
        <v>0</v>
      </c>
      <c r="AC42" s="177">
        <v>0</v>
      </c>
      <c r="AD42" s="599">
        <v>0</v>
      </c>
      <c r="AE42" s="180">
        <v>0</v>
      </c>
      <c r="AF42" s="177"/>
      <c r="AG42" s="177"/>
      <c r="AH42" s="180"/>
      <c r="AI42" s="177"/>
      <c r="AJ42" s="177"/>
      <c r="AK42" s="180"/>
      <c r="AL42" s="177"/>
      <c r="AM42" s="177"/>
      <c r="AN42" s="180"/>
      <c r="AO42" s="196"/>
      <c r="AP42" s="196"/>
      <c r="AQ42" s="176"/>
    </row>
    <row r="43" spans="1:44" s="135" customFormat="1" ht="40.5" customHeight="1" x14ac:dyDescent="0.25">
      <c r="A43" s="134"/>
      <c r="B43" s="143"/>
      <c r="C43" s="143"/>
      <c r="D43" s="143"/>
      <c r="E43" s="143"/>
      <c r="F43" s="143"/>
      <c r="G43" s="143"/>
      <c r="H43" s="427"/>
      <c r="I43" s="427"/>
      <c r="J43" s="427"/>
      <c r="K43" s="143"/>
      <c r="L43" s="143"/>
      <c r="M43" s="143"/>
      <c r="N43" s="427"/>
      <c r="O43" s="427"/>
      <c r="P43" s="427"/>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row>
    <row r="44" spans="1:44" s="135" customFormat="1" ht="24" customHeight="1" x14ac:dyDescent="0.4">
      <c r="A44" s="539" t="s">
        <v>527</v>
      </c>
      <c r="B44" s="540"/>
      <c r="C44" s="541"/>
      <c r="D44" s="542"/>
      <c r="E44" s="543"/>
      <c r="F44" s="544"/>
      <c r="G44" s="544"/>
      <c r="H44" s="545"/>
      <c r="I44" s="545"/>
      <c r="J44" s="545"/>
      <c r="K44" s="544"/>
      <c r="L44" s="544"/>
      <c r="M44" s="544"/>
      <c r="N44" s="427"/>
      <c r="O44" s="427"/>
      <c r="P44" s="427"/>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row>
    <row r="45" spans="1:44" s="136" customFormat="1" ht="27.75" customHeight="1" x14ac:dyDescent="0.4">
      <c r="A45" s="543" t="s">
        <v>478</v>
      </c>
      <c r="B45" s="552"/>
      <c r="C45" s="553"/>
      <c r="D45" s="554"/>
      <c r="E45" s="555"/>
      <c r="F45" s="545"/>
      <c r="G45" s="545"/>
      <c r="H45" s="545"/>
      <c r="I45" s="545"/>
      <c r="J45" s="545"/>
      <c r="K45" s="544"/>
      <c r="L45" s="544"/>
      <c r="M45" s="544"/>
      <c r="N45" s="522"/>
      <c r="O45" s="522"/>
      <c r="P45" s="522"/>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row>
    <row r="46" spans="1:44" s="136" customFormat="1" ht="85.5" customHeight="1" x14ac:dyDescent="0.4">
      <c r="A46" s="855" t="s">
        <v>552</v>
      </c>
      <c r="B46" s="855"/>
      <c r="C46" s="855"/>
      <c r="D46" s="855"/>
      <c r="E46" s="855"/>
      <c r="F46" s="559"/>
      <c r="G46" s="849" t="s">
        <v>484</v>
      </c>
      <c r="H46" s="849"/>
      <c r="I46" s="849" t="s">
        <v>553</v>
      </c>
      <c r="J46" s="849"/>
      <c r="K46" s="849"/>
      <c r="L46" s="849"/>
      <c r="M46" s="544"/>
      <c r="N46" s="522"/>
      <c r="O46" s="522"/>
      <c r="P46" s="522"/>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row>
    <row r="47" spans="1:44" s="136" customFormat="1" ht="34.5" customHeight="1" x14ac:dyDescent="0.4">
      <c r="A47" s="860" t="s">
        <v>557</v>
      </c>
      <c r="B47" s="860"/>
      <c r="C47" s="550"/>
      <c r="D47" s="546"/>
      <c r="E47" s="547"/>
      <c r="F47" s="544"/>
      <c r="G47" s="544"/>
      <c r="H47" s="545"/>
      <c r="I47" s="545"/>
      <c r="J47" s="545"/>
      <c r="K47" s="545"/>
      <c r="L47" s="544"/>
      <c r="M47" s="544"/>
      <c r="N47" s="522"/>
      <c r="O47" s="522"/>
      <c r="P47" s="522"/>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s="136" customFormat="1" ht="14.25" customHeight="1" x14ac:dyDescent="0.4">
      <c r="A48" s="548"/>
      <c r="B48" s="549"/>
      <c r="C48" s="550"/>
      <c r="D48" s="556"/>
      <c r="E48" s="556"/>
      <c r="F48" s="544"/>
      <c r="G48" s="544"/>
      <c r="H48" s="545"/>
      <c r="I48" s="545"/>
      <c r="J48" s="545"/>
      <c r="K48" s="545"/>
      <c r="L48" s="544"/>
      <c r="M48" s="544"/>
      <c r="N48" s="522"/>
      <c r="O48" s="522"/>
      <c r="P48" s="522"/>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70" s="105" customFormat="1" ht="50.25" customHeight="1" x14ac:dyDescent="0.4">
      <c r="A49" s="861" t="s">
        <v>558</v>
      </c>
      <c r="B49" s="861"/>
      <c r="C49" s="861"/>
      <c r="D49" s="861"/>
      <c r="E49" s="861"/>
      <c r="F49" s="861"/>
      <c r="G49" s="548" t="s">
        <v>425</v>
      </c>
      <c r="H49" s="557"/>
      <c r="I49" s="551" t="s">
        <v>559</v>
      </c>
      <c r="J49" s="551"/>
      <c r="K49" s="557"/>
      <c r="L49" s="558"/>
      <c r="M49" s="558" t="s">
        <v>556</v>
      </c>
      <c r="N49" s="523"/>
      <c r="O49" s="523"/>
      <c r="P49" s="523"/>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row>
    <row r="50" spans="1:70" s="141" customFormat="1" ht="292.5" customHeight="1" x14ac:dyDescent="0.3">
      <c r="A50" s="199"/>
      <c r="B50" s="199"/>
      <c r="C50" s="199"/>
      <c r="D50" s="199"/>
      <c r="E50" s="199"/>
      <c r="F50" s="198"/>
      <c r="G50" s="198"/>
      <c r="H50" s="438"/>
      <c r="I50" s="438"/>
      <c r="J50" s="438"/>
      <c r="K50" s="198"/>
      <c r="L50" s="198"/>
      <c r="N50" s="441"/>
      <c r="O50" s="441"/>
      <c r="P50" s="441"/>
    </row>
    <row r="55" spans="1:70" ht="292.5" customHeight="1" x14ac:dyDescent="0.25">
      <c r="E55" s="145"/>
    </row>
  </sheetData>
  <mergeCells count="35">
    <mergeCell ref="A47:B47"/>
    <mergeCell ref="A49:F49"/>
    <mergeCell ref="AF1:AN1"/>
    <mergeCell ref="A8:AQ8"/>
    <mergeCell ref="AC6:AE6"/>
    <mergeCell ref="AF6:AH6"/>
    <mergeCell ref="AI6:AK6"/>
    <mergeCell ref="AL6:AN6"/>
    <mergeCell ref="AO6:AQ6"/>
    <mergeCell ref="A2:AO2"/>
    <mergeCell ref="A5:A6"/>
    <mergeCell ref="B5:B6"/>
    <mergeCell ref="C5:C6"/>
    <mergeCell ref="D5:D6"/>
    <mergeCell ref="H5:AQ5"/>
    <mergeCell ref="H6:J6"/>
    <mergeCell ref="Z6:AB6"/>
    <mergeCell ref="E5:G6"/>
    <mergeCell ref="A32:AQ32"/>
    <mergeCell ref="E3:G3"/>
    <mergeCell ref="M3:AD3"/>
    <mergeCell ref="B19:AP19"/>
    <mergeCell ref="K6:M6"/>
    <mergeCell ref="N6:P6"/>
    <mergeCell ref="Q6:S6"/>
    <mergeCell ref="T6:V6"/>
    <mergeCell ref="W6:Y6"/>
    <mergeCell ref="A31:AP31"/>
    <mergeCell ref="A37:AQ37"/>
    <mergeCell ref="I46:L46"/>
    <mergeCell ref="G46:H46"/>
    <mergeCell ref="B9:AQ9"/>
    <mergeCell ref="AO26:AQ26"/>
    <mergeCell ref="A10:A13"/>
    <mergeCell ref="A46:E46"/>
  </mergeCells>
  <pageMargins left="0.19685039370078741" right="0.15748031496062992" top="0.31496062992125984" bottom="0.23622047244094491" header="0" footer="0"/>
  <pageSetup paperSize="9" scale="21" fitToHeight="0" orientation="landscape" r:id="rId1"/>
  <headerFooter>
    <oddFooter>&amp;C&amp;"Times New Roman,обычный"&amp;8Страница  &amp;P из &amp;N</oddFooter>
  </headerFooter>
  <rowBreaks count="1" manualBreakCount="1">
    <brk id="24" max="4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zoomScaleNormal="100" zoomScaleSheetLayoutView="100" workbookViewId="0">
      <selection activeCell="C13" sqref="C13"/>
    </sheetView>
  </sheetViews>
  <sheetFormatPr defaultRowHeight="18.75" x14ac:dyDescent="0.3"/>
  <cols>
    <col min="1" max="1" width="4" style="114" customWidth="1"/>
    <col min="2" max="2" width="45.7109375" style="112" customWidth="1"/>
    <col min="3" max="3" width="121.7109375" style="122" customWidth="1"/>
    <col min="4" max="246" width="9.140625" style="112"/>
    <col min="247" max="247" width="4" style="112" customWidth="1"/>
    <col min="248" max="248" width="69" style="112" customWidth="1"/>
    <col min="249" max="249" width="66.5703125" style="112" customWidth="1"/>
    <col min="250" max="502" width="9.140625" style="112"/>
    <col min="503" max="503" width="4" style="112" customWidth="1"/>
    <col min="504" max="504" width="69" style="112" customWidth="1"/>
    <col min="505" max="505" width="66.5703125" style="112" customWidth="1"/>
    <col min="506" max="758" width="9.140625" style="112"/>
    <col min="759" max="759" width="4" style="112" customWidth="1"/>
    <col min="760" max="760" width="69" style="112" customWidth="1"/>
    <col min="761" max="761" width="66.5703125" style="112" customWidth="1"/>
    <col min="762" max="1014" width="9.140625" style="112"/>
    <col min="1015" max="1015" width="4" style="112" customWidth="1"/>
    <col min="1016" max="1016" width="69" style="112" customWidth="1"/>
    <col min="1017" max="1017" width="66.5703125" style="112" customWidth="1"/>
    <col min="1018" max="1270" width="9.140625" style="112"/>
    <col min="1271" max="1271" width="4" style="112" customWidth="1"/>
    <col min="1272" max="1272" width="69" style="112" customWidth="1"/>
    <col min="1273" max="1273" width="66.5703125" style="112" customWidth="1"/>
    <col min="1274" max="1526" width="9.140625" style="112"/>
    <col min="1527" max="1527" width="4" style="112" customWidth="1"/>
    <col min="1528" max="1528" width="69" style="112" customWidth="1"/>
    <col min="1529" max="1529" width="66.5703125" style="112" customWidth="1"/>
    <col min="1530" max="1782" width="9.140625" style="112"/>
    <col min="1783" max="1783" width="4" style="112" customWidth="1"/>
    <col min="1784" max="1784" width="69" style="112" customWidth="1"/>
    <col min="1785" max="1785" width="66.5703125" style="112" customWidth="1"/>
    <col min="1786" max="2038" width="9.140625" style="112"/>
    <col min="2039" max="2039" width="4" style="112" customWidth="1"/>
    <col min="2040" max="2040" width="69" style="112" customWidth="1"/>
    <col min="2041" max="2041" width="66.5703125" style="112" customWidth="1"/>
    <col min="2042" max="2294" width="9.140625" style="112"/>
    <col min="2295" max="2295" width="4" style="112" customWidth="1"/>
    <col min="2296" max="2296" width="69" style="112" customWidth="1"/>
    <col min="2297" max="2297" width="66.5703125" style="112" customWidth="1"/>
    <col min="2298" max="2550" width="9.140625" style="112"/>
    <col min="2551" max="2551" width="4" style="112" customWidth="1"/>
    <col min="2552" max="2552" width="69" style="112" customWidth="1"/>
    <col min="2553" max="2553" width="66.5703125" style="112" customWidth="1"/>
    <col min="2554" max="2806" width="9.140625" style="112"/>
    <col min="2807" max="2807" width="4" style="112" customWidth="1"/>
    <col min="2808" max="2808" width="69" style="112" customWidth="1"/>
    <col min="2809" max="2809" width="66.5703125" style="112" customWidth="1"/>
    <col min="2810" max="3062" width="9.140625" style="112"/>
    <col min="3063" max="3063" width="4" style="112" customWidth="1"/>
    <col min="3064" max="3064" width="69" style="112" customWidth="1"/>
    <col min="3065" max="3065" width="66.5703125" style="112" customWidth="1"/>
    <col min="3066" max="3318" width="9.140625" style="112"/>
    <col min="3319" max="3319" width="4" style="112" customWidth="1"/>
    <col min="3320" max="3320" width="69" style="112" customWidth="1"/>
    <col min="3321" max="3321" width="66.5703125" style="112" customWidth="1"/>
    <col min="3322" max="3574" width="9.140625" style="112"/>
    <col min="3575" max="3575" width="4" style="112" customWidth="1"/>
    <col min="3576" max="3576" width="69" style="112" customWidth="1"/>
    <col min="3577" max="3577" width="66.5703125" style="112" customWidth="1"/>
    <col min="3578" max="3830" width="9.140625" style="112"/>
    <col min="3831" max="3831" width="4" style="112" customWidth="1"/>
    <col min="3832" max="3832" width="69" style="112" customWidth="1"/>
    <col min="3833" max="3833" width="66.5703125" style="112" customWidth="1"/>
    <col min="3834" max="4086" width="9.140625" style="112"/>
    <col min="4087" max="4087" width="4" style="112" customWidth="1"/>
    <col min="4088" max="4088" width="69" style="112" customWidth="1"/>
    <col min="4089" max="4089" width="66.5703125" style="112" customWidth="1"/>
    <col min="4090" max="4342" width="9.140625" style="112"/>
    <col min="4343" max="4343" width="4" style="112" customWidth="1"/>
    <col min="4344" max="4344" width="69" style="112" customWidth="1"/>
    <col min="4345" max="4345" width="66.5703125" style="112" customWidth="1"/>
    <col min="4346" max="4598" width="9.140625" style="112"/>
    <col min="4599" max="4599" width="4" style="112" customWidth="1"/>
    <col min="4600" max="4600" width="69" style="112" customWidth="1"/>
    <col min="4601" max="4601" width="66.5703125" style="112" customWidth="1"/>
    <col min="4602" max="4854" width="9.140625" style="112"/>
    <col min="4855" max="4855" width="4" style="112" customWidth="1"/>
    <col min="4856" max="4856" width="69" style="112" customWidth="1"/>
    <col min="4857" max="4857" width="66.5703125" style="112" customWidth="1"/>
    <col min="4858" max="5110" width="9.140625" style="112"/>
    <col min="5111" max="5111" width="4" style="112" customWidth="1"/>
    <col min="5112" max="5112" width="69" style="112" customWidth="1"/>
    <col min="5113" max="5113" width="66.5703125" style="112" customWidth="1"/>
    <col min="5114" max="5366" width="9.140625" style="112"/>
    <col min="5367" max="5367" width="4" style="112" customWidth="1"/>
    <col min="5368" max="5368" width="69" style="112" customWidth="1"/>
    <col min="5369" max="5369" width="66.5703125" style="112" customWidth="1"/>
    <col min="5370" max="5622" width="9.140625" style="112"/>
    <col min="5623" max="5623" width="4" style="112" customWidth="1"/>
    <col min="5624" max="5624" width="69" style="112" customWidth="1"/>
    <col min="5625" max="5625" width="66.5703125" style="112" customWidth="1"/>
    <col min="5626" max="5878" width="9.140625" style="112"/>
    <col min="5879" max="5879" width="4" style="112" customWidth="1"/>
    <col min="5880" max="5880" width="69" style="112" customWidth="1"/>
    <col min="5881" max="5881" width="66.5703125" style="112" customWidth="1"/>
    <col min="5882" max="6134" width="9.140625" style="112"/>
    <col min="6135" max="6135" width="4" style="112" customWidth="1"/>
    <col min="6136" max="6136" width="69" style="112" customWidth="1"/>
    <col min="6137" max="6137" width="66.5703125" style="112" customWidth="1"/>
    <col min="6138" max="6390" width="9.140625" style="112"/>
    <col min="6391" max="6391" width="4" style="112" customWidth="1"/>
    <col min="6392" max="6392" width="69" style="112" customWidth="1"/>
    <col min="6393" max="6393" width="66.5703125" style="112" customWidth="1"/>
    <col min="6394" max="6646" width="9.140625" style="112"/>
    <col min="6647" max="6647" width="4" style="112" customWidth="1"/>
    <col min="6648" max="6648" width="69" style="112" customWidth="1"/>
    <col min="6649" max="6649" width="66.5703125" style="112" customWidth="1"/>
    <col min="6650" max="6902" width="9.140625" style="112"/>
    <col min="6903" max="6903" width="4" style="112" customWidth="1"/>
    <col min="6904" max="6904" width="69" style="112" customWidth="1"/>
    <col min="6905" max="6905" width="66.5703125" style="112" customWidth="1"/>
    <col min="6906" max="7158" width="9.140625" style="112"/>
    <col min="7159" max="7159" width="4" style="112" customWidth="1"/>
    <col min="7160" max="7160" width="69" style="112" customWidth="1"/>
    <col min="7161" max="7161" width="66.5703125" style="112" customWidth="1"/>
    <col min="7162" max="7414" width="9.140625" style="112"/>
    <col min="7415" max="7415" width="4" style="112" customWidth="1"/>
    <col min="7416" max="7416" width="69" style="112" customWidth="1"/>
    <col min="7417" max="7417" width="66.5703125" style="112" customWidth="1"/>
    <col min="7418" max="7670" width="9.140625" style="112"/>
    <col min="7671" max="7671" width="4" style="112" customWidth="1"/>
    <col min="7672" max="7672" width="69" style="112" customWidth="1"/>
    <col min="7673" max="7673" width="66.5703125" style="112" customWidth="1"/>
    <col min="7674" max="7926" width="9.140625" style="112"/>
    <col min="7927" max="7927" width="4" style="112" customWidth="1"/>
    <col min="7928" max="7928" width="69" style="112" customWidth="1"/>
    <col min="7929" max="7929" width="66.5703125" style="112" customWidth="1"/>
    <col min="7930" max="8182" width="9.140625" style="112"/>
    <col min="8183" max="8183" width="4" style="112" customWidth="1"/>
    <col min="8184" max="8184" width="69" style="112" customWidth="1"/>
    <col min="8185" max="8185" width="66.5703125" style="112" customWidth="1"/>
    <col min="8186" max="8438" width="9.140625" style="112"/>
    <col min="8439" max="8439" width="4" style="112" customWidth="1"/>
    <col min="8440" max="8440" width="69" style="112" customWidth="1"/>
    <col min="8441" max="8441" width="66.5703125" style="112" customWidth="1"/>
    <col min="8442" max="8694" width="9.140625" style="112"/>
    <col min="8695" max="8695" width="4" style="112" customWidth="1"/>
    <col min="8696" max="8696" width="69" style="112" customWidth="1"/>
    <col min="8697" max="8697" width="66.5703125" style="112" customWidth="1"/>
    <col min="8698" max="8950" width="9.140625" style="112"/>
    <col min="8951" max="8951" width="4" style="112" customWidth="1"/>
    <col min="8952" max="8952" width="69" style="112" customWidth="1"/>
    <col min="8953" max="8953" width="66.5703125" style="112" customWidth="1"/>
    <col min="8954" max="9206" width="9.140625" style="112"/>
    <col min="9207" max="9207" width="4" style="112" customWidth="1"/>
    <col min="9208" max="9208" width="69" style="112" customWidth="1"/>
    <col min="9209" max="9209" width="66.5703125" style="112" customWidth="1"/>
    <col min="9210" max="9462" width="9.140625" style="112"/>
    <col min="9463" max="9463" width="4" style="112" customWidth="1"/>
    <col min="9464" max="9464" width="69" style="112" customWidth="1"/>
    <col min="9465" max="9465" width="66.5703125" style="112" customWidth="1"/>
    <col min="9466" max="9718" width="9.140625" style="112"/>
    <col min="9719" max="9719" width="4" style="112" customWidth="1"/>
    <col min="9720" max="9720" width="69" style="112" customWidth="1"/>
    <col min="9721" max="9721" width="66.5703125" style="112" customWidth="1"/>
    <col min="9722" max="9974" width="9.140625" style="112"/>
    <col min="9975" max="9975" width="4" style="112" customWidth="1"/>
    <col min="9976" max="9976" width="69" style="112" customWidth="1"/>
    <col min="9977" max="9977" width="66.5703125" style="112" customWidth="1"/>
    <col min="9978" max="10230" width="9.140625" style="112"/>
    <col min="10231" max="10231" width="4" style="112" customWidth="1"/>
    <col min="10232" max="10232" width="69" style="112" customWidth="1"/>
    <col min="10233" max="10233" width="66.5703125" style="112" customWidth="1"/>
    <col min="10234" max="10486" width="9.140625" style="112"/>
    <col min="10487" max="10487" width="4" style="112" customWidth="1"/>
    <col min="10488" max="10488" width="69" style="112" customWidth="1"/>
    <col min="10489" max="10489" width="66.5703125" style="112" customWidth="1"/>
    <col min="10490" max="10742" width="9.140625" style="112"/>
    <col min="10743" max="10743" width="4" style="112" customWidth="1"/>
    <col min="10744" max="10744" width="69" style="112" customWidth="1"/>
    <col min="10745" max="10745" width="66.5703125" style="112" customWidth="1"/>
    <col min="10746" max="10998" width="9.140625" style="112"/>
    <col min="10999" max="10999" width="4" style="112" customWidth="1"/>
    <col min="11000" max="11000" width="69" style="112" customWidth="1"/>
    <col min="11001" max="11001" width="66.5703125" style="112" customWidth="1"/>
    <col min="11002" max="11254" width="9.140625" style="112"/>
    <col min="11255" max="11255" width="4" style="112" customWidth="1"/>
    <col min="11256" max="11256" width="69" style="112" customWidth="1"/>
    <col min="11257" max="11257" width="66.5703125" style="112" customWidth="1"/>
    <col min="11258" max="11510" width="9.140625" style="112"/>
    <col min="11511" max="11511" width="4" style="112" customWidth="1"/>
    <col min="11512" max="11512" width="69" style="112" customWidth="1"/>
    <col min="11513" max="11513" width="66.5703125" style="112" customWidth="1"/>
    <col min="11514" max="11766" width="9.140625" style="112"/>
    <col min="11767" max="11767" width="4" style="112" customWidth="1"/>
    <col min="11768" max="11768" width="69" style="112" customWidth="1"/>
    <col min="11769" max="11769" width="66.5703125" style="112" customWidth="1"/>
    <col min="11770" max="12022" width="9.140625" style="112"/>
    <col min="12023" max="12023" width="4" style="112" customWidth="1"/>
    <col min="12024" max="12024" width="69" style="112" customWidth="1"/>
    <col min="12025" max="12025" width="66.5703125" style="112" customWidth="1"/>
    <col min="12026" max="12278" width="9.140625" style="112"/>
    <col min="12279" max="12279" width="4" style="112" customWidth="1"/>
    <col min="12280" max="12280" width="69" style="112" customWidth="1"/>
    <col min="12281" max="12281" width="66.5703125" style="112" customWidth="1"/>
    <col min="12282" max="12534" width="9.140625" style="112"/>
    <col min="12535" max="12535" width="4" style="112" customWidth="1"/>
    <col min="12536" max="12536" width="69" style="112" customWidth="1"/>
    <col min="12537" max="12537" width="66.5703125" style="112" customWidth="1"/>
    <col min="12538" max="12790" width="9.140625" style="112"/>
    <col min="12791" max="12791" width="4" style="112" customWidth="1"/>
    <col min="12792" max="12792" width="69" style="112" customWidth="1"/>
    <col min="12793" max="12793" width="66.5703125" style="112" customWidth="1"/>
    <col min="12794" max="13046" width="9.140625" style="112"/>
    <col min="13047" max="13047" width="4" style="112" customWidth="1"/>
    <col min="13048" max="13048" width="69" style="112" customWidth="1"/>
    <col min="13049" max="13049" width="66.5703125" style="112" customWidth="1"/>
    <col min="13050" max="13302" width="9.140625" style="112"/>
    <col min="13303" max="13303" width="4" style="112" customWidth="1"/>
    <col min="13304" max="13304" width="69" style="112" customWidth="1"/>
    <col min="13305" max="13305" width="66.5703125" style="112" customWidth="1"/>
    <col min="13306" max="13558" width="9.140625" style="112"/>
    <col min="13559" max="13559" width="4" style="112" customWidth="1"/>
    <col min="13560" max="13560" width="69" style="112" customWidth="1"/>
    <col min="13561" max="13561" width="66.5703125" style="112" customWidth="1"/>
    <col min="13562" max="13814" width="9.140625" style="112"/>
    <col min="13815" max="13815" width="4" style="112" customWidth="1"/>
    <col min="13816" max="13816" width="69" style="112" customWidth="1"/>
    <col min="13817" max="13817" width="66.5703125" style="112" customWidth="1"/>
    <col min="13818" max="14070" width="9.140625" style="112"/>
    <col min="14071" max="14071" width="4" style="112" customWidth="1"/>
    <col min="14072" max="14072" width="69" style="112" customWidth="1"/>
    <col min="14073" max="14073" width="66.5703125" style="112" customWidth="1"/>
    <col min="14074" max="14326" width="9.140625" style="112"/>
    <col min="14327" max="14327" width="4" style="112" customWidth="1"/>
    <col min="14328" max="14328" width="69" style="112" customWidth="1"/>
    <col min="14329" max="14329" width="66.5703125" style="112" customWidth="1"/>
    <col min="14330" max="14582" width="9.140625" style="112"/>
    <col min="14583" max="14583" width="4" style="112" customWidth="1"/>
    <col min="14584" max="14584" width="69" style="112" customWidth="1"/>
    <col min="14585" max="14585" width="66.5703125" style="112" customWidth="1"/>
    <col min="14586" max="14838" width="9.140625" style="112"/>
    <col min="14839" max="14839" width="4" style="112" customWidth="1"/>
    <col min="14840" max="14840" width="69" style="112" customWidth="1"/>
    <col min="14841" max="14841" width="66.5703125" style="112" customWidth="1"/>
    <col min="14842" max="15094" width="9.140625" style="112"/>
    <col min="15095" max="15095" width="4" style="112" customWidth="1"/>
    <col min="15096" max="15096" width="69" style="112" customWidth="1"/>
    <col min="15097" max="15097" width="66.5703125" style="112" customWidth="1"/>
    <col min="15098" max="15350" width="9.140625" style="112"/>
    <col min="15351" max="15351" width="4" style="112" customWidth="1"/>
    <col min="15352" max="15352" width="69" style="112" customWidth="1"/>
    <col min="15353" max="15353" width="66.5703125" style="112" customWidth="1"/>
    <col min="15354" max="15606" width="9.140625" style="112"/>
    <col min="15607" max="15607" width="4" style="112" customWidth="1"/>
    <col min="15608" max="15608" width="69" style="112" customWidth="1"/>
    <col min="15609" max="15609" width="66.5703125" style="112" customWidth="1"/>
    <col min="15610" max="15862" width="9.140625" style="112"/>
    <col min="15863" max="15863" width="4" style="112" customWidth="1"/>
    <col min="15864" max="15864" width="69" style="112" customWidth="1"/>
    <col min="15865" max="15865" width="66.5703125" style="112" customWidth="1"/>
    <col min="15866" max="16118" width="9.140625" style="112"/>
    <col min="16119" max="16119" width="4" style="112" customWidth="1"/>
    <col min="16120" max="16120" width="69" style="112" customWidth="1"/>
    <col min="16121" max="16121" width="66.5703125" style="112" customWidth="1"/>
    <col min="16122" max="16384" width="9.140625" style="112"/>
  </cols>
  <sheetData>
    <row r="1" spans="1:3" ht="21.75" customHeight="1" x14ac:dyDescent="0.3">
      <c r="C1" s="115" t="s">
        <v>287</v>
      </c>
    </row>
    <row r="2" spans="1:3" ht="27" customHeight="1" x14ac:dyDescent="0.3">
      <c r="B2" s="866" t="s">
        <v>289</v>
      </c>
      <c r="C2" s="866"/>
    </row>
    <row r="3" spans="1:3" ht="24" customHeight="1" x14ac:dyDescent="0.3">
      <c r="A3" s="116"/>
      <c r="B3" s="873" t="s">
        <v>579</v>
      </c>
      <c r="C3" s="873"/>
    </row>
    <row r="4" spans="1:3" ht="19.5" customHeight="1" x14ac:dyDescent="0.3">
      <c r="A4" s="117"/>
      <c r="B4" s="874" t="s">
        <v>288</v>
      </c>
      <c r="C4" s="874"/>
    </row>
    <row r="5" spans="1:3" ht="42.75" customHeight="1" x14ac:dyDescent="0.3">
      <c r="A5" s="867" t="s">
        <v>266</v>
      </c>
      <c r="B5" s="877" t="s">
        <v>281</v>
      </c>
      <c r="C5" s="435" t="s">
        <v>581</v>
      </c>
    </row>
    <row r="6" spans="1:3" ht="75.75" customHeight="1" x14ac:dyDescent="0.3">
      <c r="A6" s="868"/>
      <c r="B6" s="878"/>
      <c r="C6" s="449" t="s">
        <v>560</v>
      </c>
    </row>
    <row r="7" spans="1:3" ht="212.25" customHeight="1" x14ac:dyDescent="0.3">
      <c r="A7" s="868"/>
      <c r="B7" s="878"/>
      <c r="C7" s="879" t="s">
        <v>594</v>
      </c>
    </row>
    <row r="8" spans="1:3" ht="233.25" customHeight="1" x14ac:dyDescent="0.3">
      <c r="A8" s="868"/>
      <c r="B8" s="878"/>
      <c r="C8" s="524" t="s">
        <v>595</v>
      </c>
    </row>
    <row r="9" spans="1:3" ht="34.5" customHeight="1" x14ac:dyDescent="0.3">
      <c r="A9" s="868"/>
      <c r="B9" s="878"/>
      <c r="C9" s="875" t="s">
        <v>474</v>
      </c>
    </row>
    <row r="10" spans="1:3" ht="16.5" customHeight="1" x14ac:dyDescent="0.3">
      <c r="A10" s="868"/>
      <c r="B10" s="878"/>
      <c r="C10" s="876"/>
    </row>
    <row r="11" spans="1:3" ht="15.75" customHeight="1" x14ac:dyDescent="0.3">
      <c r="A11" s="128" t="s">
        <v>267</v>
      </c>
      <c r="B11" s="125" t="s">
        <v>268</v>
      </c>
      <c r="C11" s="118"/>
    </row>
    <row r="12" spans="1:3" ht="17.25" customHeight="1" x14ac:dyDescent="0.3">
      <c r="A12" s="128" t="s">
        <v>6</v>
      </c>
      <c r="B12" s="125" t="s">
        <v>269</v>
      </c>
      <c r="C12" s="119"/>
    </row>
    <row r="13" spans="1:3" ht="27" customHeight="1" x14ac:dyDescent="0.3">
      <c r="A13" s="128" t="s">
        <v>7</v>
      </c>
      <c r="B13" s="125" t="s">
        <v>270</v>
      </c>
      <c r="C13" s="118"/>
    </row>
    <row r="14" spans="1:3" ht="63.75" customHeight="1" x14ac:dyDescent="0.3">
      <c r="A14" s="128" t="s">
        <v>8</v>
      </c>
      <c r="B14" s="130" t="s">
        <v>271</v>
      </c>
      <c r="C14" s="118"/>
    </row>
    <row r="15" spans="1:3" ht="57.75" customHeight="1" x14ac:dyDescent="0.3">
      <c r="A15" s="129" t="s">
        <v>14</v>
      </c>
      <c r="B15" s="126" t="s">
        <v>293</v>
      </c>
      <c r="C15" s="120"/>
    </row>
    <row r="16" spans="1:3" ht="50.25" customHeight="1" x14ac:dyDescent="0.3">
      <c r="A16" s="128" t="s">
        <v>272</v>
      </c>
      <c r="B16" s="127" t="s">
        <v>273</v>
      </c>
      <c r="C16" s="118"/>
    </row>
    <row r="17" spans="1:5" ht="41.25" customHeight="1" x14ac:dyDescent="0.3">
      <c r="A17" s="867" t="s">
        <v>274</v>
      </c>
      <c r="B17" s="870" t="s">
        <v>282</v>
      </c>
      <c r="C17" s="118"/>
    </row>
    <row r="18" spans="1:5" ht="44.25" customHeight="1" x14ac:dyDescent="0.3">
      <c r="A18" s="868"/>
      <c r="B18" s="871"/>
      <c r="C18" s="118"/>
    </row>
    <row r="19" spans="1:5" ht="30.75" customHeight="1" x14ac:dyDescent="0.3">
      <c r="A19" s="868"/>
      <c r="B19" s="871"/>
      <c r="C19" s="118"/>
    </row>
    <row r="20" spans="1:5" ht="23.25" customHeight="1" x14ac:dyDescent="0.3">
      <c r="A20" s="868"/>
      <c r="B20" s="872"/>
      <c r="C20" s="121"/>
    </row>
    <row r="21" spans="1:5" ht="18.75" customHeight="1" x14ac:dyDescent="0.3">
      <c r="A21" s="869"/>
      <c r="B21" s="127" t="s">
        <v>275</v>
      </c>
      <c r="C21" s="118"/>
    </row>
    <row r="22" spans="1:5" ht="26.25" customHeight="1" x14ac:dyDescent="0.3">
      <c r="A22" s="148" t="s">
        <v>509</v>
      </c>
      <c r="B22" s="149"/>
      <c r="C22" s="150"/>
      <c r="D22" s="151"/>
      <c r="E22" s="152"/>
    </row>
    <row r="23" spans="1:5" ht="9" customHeight="1" x14ac:dyDescent="0.3">
      <c r="A23" s="153"/>
      <c r="B23" s="153"/>
      <c r="C23" s="153"/>
      <c r="D23" s="154"/>
      <c r="E23" s="155"/>
    </row>
    <row r="24" spans="1:5" ht="20.25" x14ac:dyDescent="0.3">
      <c r="A24" s="158" t="s">
        <v>420</v>
      </c>
      <c r="B24" s="156"/>
      <c r="C24" s="157"/>
      <c r="D24" s="154"/>
      <c r="E24" s="155"/>
    </row>
    <row r="25" spans="1:5" ht="55.5" customHeight="1" x14ac:dyDescent="0.3">
      <c r="A25" s="865" t="s">
        <v>552</v>
      </c>
      <c r="B25" s="865"/>
      <c r="C25" s="172" t="s">
        <v>561</v>
      </c>
      <c r="D25" s="164"/>
      <c r="E25" s="155"/>
    </row>
    <row r="26" spans="1:5" ht="20.25" x14ac:dyDescent="0.3">
      <c r="A26" s="160" t="s">
        <v>557</v>
      </c>
      <c r="B26" s="159"/>
      <c r="C26" s="157"/>
      <c r="D26" s="164"/>
      <c r="E26" s="155"/>
    </row>
    <row r="27" spans="1:5" ht="20.25" x14ac:dyDescent="0.3">
      <c r="A27" s="158" t="s">
        <v>554</v>
      </c>
      <c r="B27" s="159"/>
      <c r="C27" s="139"/>
      <c r="D27" s="133"/>
      <c r="E27" s="133"/>
    </row>
    <row r="28" spans="1:5" ht="20.25" x14ac:dyDescent="0.3">
      <c r="A28" s="158" t="s">
        <v>562</v>
      </c>
      <c r="B28" s="159"/>
      <c r="C28" s="139"/>
      <c r="D28" s="131"/>
      <c r="E28" s="132"/>
    </row>
    <row r="29" spans="1:5" ht="20.25" x14ac:dyDescent="0.3">
      <c r="A29" s="160" t="s">
        <v>556</v>
      </c>
      <c r="B29" s="159"/>
      <c r="C29" s="139"/>
      <c r="D29" s="157"/>
      <c r="E29" s="157"/>
    </row>
    <row r="30" spans="1:5" ht="20.25" x14ac:dyDescent="0.3">
      <c r="B30" s="160"/>
      <c r="C30" s="160"/>
      <c r="D30" s="152"/>
      <c r="E30" s="152"/>
    </row>
    <row r="31" spans="1:5" x14ac:dyDescent="0.3">
      <c r="A31" s="108"/>
    </row>
    <row r="32" spans="1:5" x14ac:dyDescent="0.3">
      <c r="A32" s="113"/>
    </row>
    <row r="33" spans="1:1" x14ac:dyDescent="0.3">
      <c r="A33" s="123"/>
    </row>
  </sheetData>
  <mergeCells count="9">
    <mergeCell ref="A25:B25"/>
    <mergeCell ref="B2:C2"/>
    <mergeCell ref="A17:A21"/>
    <mergeCell ref="B17:B20"/>
    <mergeCell ref="B3:C3"/>
    <mergeCell ref="B4:C4"/>
    <mergeCell ref="C9:C10"/>
    <mergeCell ref="A5:A10"/>
    <mergeCell ref="B5:B10"/>
  </mergeCells>
  <pageMargins left="0.98425196850393704" right="0.39370078740157483" top="0.39370078740157483" bottom="0.39370078740157483" header="0" footer="0.31496062992125984"/>
  <pageSetup paperSize="9" scale="75"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lpstr>'Финансирование таб.3'!Область_печати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Феоктистова Татьяна Павловна</cp:lastModifiedBy>
  <cp:lastPrinted>2017-09-05T11:13:28Z</cp:lastPrinted>
  <dcterms:created xsi:type="dcterms:W3CDTF">2011-05-17T05:04:33Z</dcterms:created>
  <dcterms:modified xsi:type="dcterms:W3CDTF">2017-09-05T11:13:29Z</dcterms:modified>
</cp:coreProperties>
</file>